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TORQUEAD. HIDR. * Máq. e Equip. SOLDA * Servidores DELL * MULTIGAS * Containers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13/07/2018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=HYPERLINK("https://www.leilaoonline.net/lote/detalhe/16778", "001")</f>
      </c>
      <c r="B11" s="4" t="s">
        <f>=HYPERLINK("https://www.leilaoonline.net/lote/detalhe/16778", " LOTE COM:  Ferramentas construção civil divs. ")</f>
      </c>
      <c r="C11" s="4" t="inlineStr">
        <is>
          <t>Vendido</t>
        </is>
      </c>
      <c r="D11" s="4" t="inlineStr">
        <is>
          <t>7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=HYPERLINK("https://www.leilaoonline.net/lote/detalhe/16791", "002")</f>
      </c>
      <c r="B12" s="4" t="s">
        <f>=HYPERLINK("https://www.leilaoonline.net/lote/detalhe/16791", " LOTE COM:  MANOMETROS, REGULADORES, BICOS, ENTRE OUTROS (USADOS E SEM USO)")</f>
      </c>
      <c r="C12" s="4" t="inlineStr">
        <is>
          <t>Vendido</t>
        </is>
      </c>
      <c r="D12" s="4" t="inlineStr">
        <is>
          <t>8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=HYPERLINK("https://www.leilaoonline.net/lote/detalhe/16789", "003")</f>
      </c>
      <c r="B13" s="4" t="s">
        <f>=HYPERLINK("https://www.leilaoonline.net/lote/detalhe/16789", " LOTE COM:  MANGUEIRAS PARA CONJUNTO OXI CORTE, etc")</f>
      </c>
      <c r="C13" s="4" t="inlineStr">
        <is>
          <t>Vendido</t>
        </is>
      </c>
      <c r="D13" s="4" t="inlineStr">
        <is>
          <t>3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=HYPERLINK("https://www.leilaoonline.net/lote/detalhe/16788", "004")</f>
      </c>
      <c r="B14" s="4" t="s">
        <f>=HYPERLINK("https://www.leilaoonline.net/lote/detalhe/16788", " LOTE COM:  Materiais de revestimento divs. ")</f>
      </c>
      <c r="C14" s="4" t="inlineStr">
        <is>
          <t>Vendido</t>
        </is>
      </c>
      <c r="D14" s="4" t="inlineStr">
        <is>
          <t>2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=HYPERLINK("https://www.leilaoonline.net/lote/detalhe/16811", "005")</f>
      </c>
      <c r="B15" s="4" t="s">
        <f>=HYPERLINK("https://www.leilaoonline.net/lote/detalhe/16811", " LOTE COM:  Anilha elevação carga e cabos diversos ")</f>
      </c>
      <c r="C15" s="4" t="inlineStr">
        <is>
          <t>Vendido</t>
        </is>
      </c>
      <c r="D15" s="4" t="inlineStr">
        <is>
          <t>5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=HYPERLINK("https://www.leilaoonline.net/lote/detalhe/16810", "006")</f>
      </c>
      <c r="B16" s="4" t="s">
        <f>=HYPERLINK("https://www.leilaoonline.net/lote/detalhe/16810", " LOTE COM:  Materiais elétricos Diversos. ")</f>
      </c>
      <c r="C16" s="4" t="inlineStr">
        <is>
          <t>Vendido</t>
        </is>
      </c>
      <c r="D16" s="4" t="inlineStr">
        <is>
          <t>7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=HYPERLINK("https://www.leilaoonline.net/lote/detalhe/16785", "007")</f>
      </c>
      <c r="B17" s="4" t="s">
        <f>=HYPERLINK("https://www.leilaoonline.net/lote/detalhe/16785", " LOTE COM:  MASCARAS SOLDADOR, EPIs,  ETC. ")</f>
      </c>
      <c r="C17" s="4" t="inlineStr">
        <is>
          <t>Vendido</t>
        </is>
      </c>
      <c r="D17" s="4" t="inlineStr">
        <is>
          <t>7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=HYPERLINK("https://www.leilaoonline.net/lote/detalhe/16813", "008")</f>
      </c>
      <c r="B18" s="4" t="s">
        <f>=HYPERLINK("https://www.leilaoonline.net/lote/detalhe/16813", " LOTE COM:  PEGA CHAPA, CINTA CATRACA, CINTAS DIVS.,  ETC. ")</f>
      </c>
      <c r="C18" s="4" t="inlineStr">
        <is>
          <t>Vendido</t>
        </is>
      </c>
      <c r="D18" s="4" t="inlineStr">
        <is>
          <t>7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=HYPERLINK("https://www.leilaoonline.net/lote/detalhe/16782", "009")</f>
      </c>
      <c r="B19" s="4" t="s">
        <f>=HYPERLINK("https://www.leilaoonline.net/lote/detalhe/16782", " LOTE COM:  Mangueiras diversas")</f>
      </c>
      <c r="C19" s="4" t="inlineStr">
        <is>
          <t>Vendido</t>
        </is>
      </c>
      <c r="D19" s="4" t="inlineStr">
        <is>
          <t>2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=HYPERLINK("https://www.leilaoonline.net/lote/detalhe/16786", "010")</f>
      </c>
      <c r="B20" s="4" t="s">
        <f>=HYPERLINK("https://www.leilaoonline.net/lote/detalhe/16786", " LOTE COM:  RODAS PARA CARRINHO COM PNEU e 5 carrinhos divs. ")</f>
      </c>
      <c r="C20" s="4" t="inlineStr">
        <is>
          <t>Vendido</t>
        </is>
      </c>
      <c r="D20" s="4" t="inlineStr">
        <is>
          <t>4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=HYPERLINK("https://www.leilaoonline.net/lote/detalhe/16814", "011")</f>
      </c>
      <c r="B21" s="4" t="s">
        <f>=HYPERLINK("https://www.leilaoonline.net/lote/detalhe/16814", " LOTE COM:  SERRA CIRCULAR POLIKORTE MIP-18S C/ MOTOR")</f>
      </c>
      <c r="C21" s="4" t="inlineStr">
        <is>
          <t>Vendido</t>
        </is>
      </c>
      <c r="D21" s="4" t="inlineStr">
        <is>
          <t>2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=HYPERLINK("https://www.leilaoonline.net/lote/detalhe/16816", "012")</f>
      </c>
      <c r="B22" s="4" t="s">
        <f>=HYPERLINK("https://www.leilaoonline.net/lote/detalhe/16816", " LOTE COM:  PRODUTOS QUÍMICOS DIVERSOS, ROLAMENTOS, ETC.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=HYPERLINK("https://www.leilaoonline.net/lote/detalhe/16783", "013")</f>
      </c>
      <c r="B23" s="4" t="s">
        <f>=HYPERLINK("https://www.leilaoonline.net/lote/detalhe/16783", " LOTE COM:  MANGUEIRAS DIVERSAS . ETC.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=HYPERLINK("https://www.leilaoonline.net/lote/detalhe/16808", "014")</f>
      </c>
      <c r="B24" s="4" t="s">
        <f>=HYPERLINK("https://www.leilaoonline.net/lote/detalhe/16808", " LOTE COM:  CINTA ELEVAÇÃO DE CARGA")</f>
      </c>
      <c r="C24" s="4" t="inlineStr">
        <is>
          <t>Vendido</t>
        </is>
      </c>
      <c r="D24" s="4" t="inlineStr">
        <is>
          <t>7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=HYPERLINK("https://www.leilaoonline.net/lote/detalhe/16806", "016")</f>
      </c>
      <c r="B25" s="4" t="s">
        <f>=HYPERLINK("https://www.leilaoonline.net/lote/detalhe/16806", " LOTE COM:  JUNTAS DIVERSAS")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=HYPERLINK("https://www.leilaoonline.net/lote/detalhe/16797", "017")</f>
      </c>
      <c r="B26" s="4" t="s">
        <f>=HYPERLINK("https://www.leilaoonline.net/lote/detalhe/16797", " LOTE COM:  Lonas diversas. ")</f>
      </c>
      <c r="C26" s="4" t="inlineStr">
        <is>
          <t>Vendido</t>
        </is>
      </c>
      <c r="D26" s="4" t="inlineStr">
        <is>
          <t>7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=HYPERLINK("https://www.leilaoonline.net/lote/detalhe/16804", "018")</f>
      </c>
      <c r="B27" s="4" t="s">
        <f>=HYPERLINK("https://www.leilaoonline.net/lote/detalhe/16804", " LOTE COM:  LUMINÁRIAS diversas")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=HYPERLINK("https://www.leilaoonline.net/lote/detalhe/16798", "019")</f>
      </c>
      <c r="B28" s="4" t="s">
        <f>=HYPERLINK("https://www.leilaoonline.net/lote/detalhe/16798", " LOTE COM:  EXAUSTORES DIVERSOS")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=HYPERLINK("https://www.leilaoonline.net/lote/detalhe/16809", "020")</f>
      </c>
      <c r="B29" s="4" t="s">
        <f>=HYPERLINK("https://www.leilaoonline.net/lote/detalhe/16809", " LOTE COM:  PEÇAS P/ ROÇADEIRA (SEM USO)")</f>
      </c>
      <c r="C29" s="4" t="inlineStr">
        <is>
          <t>Vendido</t>
        </is>
      </c>
      <c r="D29" s="4" t="inlineStr">
        <is>
          <t>3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=HYPERLINK("https://www.leilaoonline.net/lote/detalhe/16805", "021")</f>
      </c>
      <c r="B30" s="4" t="s">
        <f>=HYPERLINK("https://www.leilaoonline.net/lote/detalhe/16805", " LOTE COM:  BOMBA D'ÁGUA HUGO VOGELSANG VX 136, ANO: 2001")</f>
      </c>
      <c r="C30" s="4" t="inlineStr">
        <is>
          <t>Vendido</t>
        </is>
      </c>
      <c r="D30" s="4" t="inlineStr">
        <is>
          <t>1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=HYPERLINK("https://www.leilaoonline.net/lote/detalhe/16807", "022")</f>
      </c>
      <c r="B31" s="4" t="s">
        <f>=HYPERLINK("https://www.leilaoonline.net/lote/detalhe/16807", " LOTE COM:  BOMBAS  TETRALON")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=HYPERLINK("https://www.leilaoonline.net/lote/detalhe/16801", "023")</f>
      </c>
      <c r="B32" s="4" t="s">
        <f>=HYPERLINK("https://www.leilaoonline.net/lote/detalhe/16801", " LOTE COM:  PAINEIS ELETRICOS C/ COMPONENTES")</f>
      </c>
      <c r="C32" s="4" t="inlineStr">
        <is>
          <t>Vendido</t>
        </is>
      </c>
      <c r="D32" s="4" t="inlineStr">
        <is>
          <t>9</t>
        </is>
      </c>
      <c r="E32" s="5" t="inlineStr">
        <is>
          <t>1.300,00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=HYPERLINK("https://www.leilaoonline.net/lote/detalhe/16790", "024")</f>
      </c>
      <c r="B33" s="4" t="s">
        <f>=HYPERLINK("https://www.leilaoonline.net/lote/detalhe/16790", " LOTE COM:  CAIXA DE FERRAMENTAS C/ FERRAMENTAS DIVERSAS")</f>
      </c>
      <c r="C33" s="4" t="inlineStr">
        <is>
          <t>Vendido</t>
        </is>
      </c>
      <c r="D33" s="4" t="inlineStr">
        <is>
          <t>18</t>
        </is>
      </c>
      <c r="E33" s="5" t="inlineStr">
        <is>
          <t>2.400,00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=HYPERLINK("https://www.leilaoonline.net/lote/detalhe/16784", "025")</f>
      </c>
      <c r="B34" s="4" t="s">
        <f>=HYPERLINK("https://www.leilaoonline.net/lote/detalhe/16784", " LOTE COM:  LUMINARIAS ANTI EXPLOSÃO")</f>
      </c>
      <c r="C34" s="4" t="inlineStr">
        <is>
          <t>Vendido</t>
        </is>
      </c>
      <c r="D34" s="4" t="inlineStr">
        <is>
          <t>9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=HYPERLINK("https://www.leilaoonline.net/lote/detalhe/16803", "026")</f>
      </c>
      <c r="B35" s="4" t="s">
        <f>=HYPERLINK("https://www.leilaoonline.net/lote/detalhe/16803", " LOTE COM:  CAVALETE AR MANDADO, TRIPÉ, EPIs diversos. Etc. ")</f>
      </c>
      <c r="C35" s="4" t="inlineStr">
        <is>
          <t>Vendido</t>
        </is>
      </c>
      <c r="D35" s="4" t="inlineStr">
        <is>
          <t>3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=HYPERLINK("https://www.leilaoonline.net/lote/detalhe/16799", "027")</f>
      </c>
      <c r="B36" s="4" t="s">
        <f>=HYPERLINK("https://www.leilaoonline.net/lote/detalhe/16799", " LOTE COM:  ESTUFAS  PEQUENAs, PORTÁTEIS , CARBOGRAFITE. ETC. ")</f>
      </c>
      <c r="C36" s="4" t="inlineStr">
        <is>
          <t>Vendido</t>
        </is>
      </c>
      <c r="D36" s="4" t="inlineStr">
        <is>
          <t>8</t>
        </is>
      </c>
      <c r="E36" s="5" t="inlineStr">
        <is>
          <t>1.300,00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=HYPERLINK("https://www.leilaoonline.net/lote/detalhe/16815", "028")</f>
      </c>
      <c r="B37" s="4" t="s">
        <f>=HYPERLINK("https://www.leilaoonline.net/lote/detalhe/16815", " LOTE COM:  MÁQUINAS DE SOLDA, CABOS DIVERSOS, FERRAMENTAS DIVERSAS, ETC. ")</f>
      </c>
      <c r="C37" s="4" t="inlineStr">
        <is>
          <t>Vendido</t>
        </is>
      </c>
      <c r="D37" s="4" t="inlineStr">
        <is>
          <t>41</t>
        </is>
      </c>
      <c r="E37" s="5" t="inlineStr">
        <is>
          <t>9.000,00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=HYPERLINK("https://www.leilaoonline.net/lote/detalhe/16793", "029")</f>
      </c>
      <c r="B38" s="4" t="s">
        <f>=HYPERLINK("https://www.leilaoonline.net/lote/detalhe/16793", " LOTE COM:  Bomba hidráulica Manual POWER TEAM (0 - 700 Bar)")</f>
      </c>
      <c r="C38" s="4" t="inlineStr">
        <is>
          <t>Vendido</t>
        </is>
      </c>
      <c r="D38" s="4" t="inlineStr">
        <is>
          <t>9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=HYPERLINK("https://www.leilaoonline.net/lote/detalhe/16780", "030")</f>
      </c>
      <c r="B39" s="4" t="s">
        <f>=HYPERLINK("https://www.leilaoonline.net/lote/detalhe/16780", " LOTE COM:  MANGUEIRAS DE INCENDIO tipo 2 E LANÇADOR")</f>
      </c>
      <c r="C39" s="4" t="inlineStr">
        <is>
          <t>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=HYPERLINK("https://www.leilaoonline.net/lote/detalhe/16802", "031")</f>
      </c>
      <c r="B40" s="4" t="s">
        <f>=HYPERLINK("https://www.leilaoonline.net/lote/detalhe/16802", " LOTE COM:  EXAUSTORES DIVERSOS.  BRASFAIBER EA 163")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=HYPERLINK("https://www.leilaoonline.net/lote/detalhe/16795", "032")</f>
      </c>
      <c r="B41" s="4" t="s">
        <f>=HYPERLINK("https://www.leilaoonline.net/lote/detalhe/16795", " LOTE COM:  CONJUNTOS AUTONOMOS PARA ESPAÇO CONFINADO E MASCARA FULL FACE 3M")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=HYPERLINK("https://www.leilaoonline.net/lote/detalhe/16787", "033")</f>
      </c>
      <c r="B42" s="4" t="s">
        <f>=HYPERLINK("https://www.leilaoonline.net/lote/detalhe/16787", " LOTE COM:  COMPONENTES P/ CONJUNTO HIDRÁULICO")</f>
      </c>
      <c r="C42" s="4" t="inlineStr">
        <is>
          <t>Vendido</t>
        </is>
      </c>
      <c r="D42" s="4" t="inlineStr">
        <is>
          <t>4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=HYPERLINK("https://www.leilaoonline.net/lote/detalhe/16781", "034")</f>
      </c>
      <c r="B43" s="4" t="s">
        <f>=HYPERLINK("https://www.leilaoonline.net/lote/detalhe/16781", " LOTE COM:  FURADEIRA, PIPE HENDER, LIXADEIRAS, PRATOS MARCADOR DE TUBO PARA BISEL, ETC. ")</f>
      </c>
      <c r="C43" s="4" t="inlineStr">
        <is>
          <t>Vendido</t>
        </is>
      </c>
      <c r="D43" s="4" t="inlineStr">
        <is>
          <t>21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=HYPERLINK("https://www.leilaoonline.net/lote/detalhe/16796", "035")</f>
      </c>
      <c r="B44" s="4" t="s">
        <f>=HYPERLINK("https://www.leilaoonline.net/lote/detalhe/16796", " LOTE COM:  SERRAS SABRE MAKITA")</f>
      </c>
      <c r="C44" s="4" t="inlineStr">
        <is>
          <t>Vendido</t>
        </is>
      </c>
      <c r="D44" s="4" t="inlineStr">
        <is>
          <t>6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=HYPERLINK("https://www.leilaoonline.net/lote/detalhe/16794", "036")</f>
      </c>
      <c r="B45" s="4" t="s">
        <f>=HYPERLINK("https://www.leilaoonline.net/lote/detalhe/16794", " LOTE COM:  ALICATES CORTE GRANDE")</f>
      </c>
      <c r="C45" s="4" t="inlineStr">
        <is>
          <t>Vendido</t>
        </is>
      </c>
      <c r="D45" s="4" t="inlineStr">
        <is>
          <t>5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=HYPERLINK("https://www.leilaoonline.net/lote/detalhe/16792", "037")</f>
      </c>
      <c r="B46" s="4" t="s">
        <f>=HYPERLINK("https://www.leilaoonline.net/lote/detalhe/16792", " LOTE COM:  TORQUIMETRO Gedore, HOLIDAYS DETECTORES, PIPE LOCATOR, DISPENSADOR QUÍMICO A BATERIA - HILTI HDE-500-A22, TORQUEADEIRAS MANUAIS, ETC")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=HYPERLINK("https://www.leilaoonline.net/lote/detalhe/16779", "038")</f>
      </c>
      <c r="B47" s="4" t="s">
        <f>=HYPERLINK("https://www.leilaoonline.net/lote/detalhe/16779", " LOTE COM:  ESTUFA CARBOGRAFITE ECG500")</f>
      </c>
      <c r="C47" s="4" t="inlineStr">
        <is>
          <t>Vendido</t>
        </is>
      </c>
      <c r="D47" s="4" t="inlineStr">
        <is>
          <t>3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=HYPERLINK("https://www.leilaoonline.net/lote/detalhe/16800", "039")</f>
      </c>
      <c r="B48" s="4" t="s">
        <f>=HYPERLINK("https://www.leilaoonline.net/lote/detalhe/16800", " LOTE COM:  TORQUEADEIRA HIDRÁULICA ENERPAC")</f>
      </c>
      <c r="C48" s="4" t="inlineStr">
        <is>
          <t>Vendido</t>
        </is>
      </c>
      <c r="D48" s="4" t="inlineStr">
        <is>
          <t>3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=HYPERLINK("https://www.leilaoonline.net/lote/detalhe/16817", "040")</f>
      </c>
      <c r="B49" s="4" t="s">
        <f>=HYPERLINK("https://www.leilaoonline.net/lote/detalhe/16817", " LOTE COM:  TALHAS ELEVAÇÃO DE CARGA, TIFORS, ")</f>
      </c>
      <c r="C49" s="4" t="inlineStr">
        <is>
          <t>Vendido</t>
        </is>
      </c>
      <c r="D49" s="4" t="inlineStr">
        <is>
          <t>6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=HYPERLINK("https://www.leilaoonline.net/lote/detalhe/16819", "041")</f>
      </c>
      <c r="B50" s="4" t="s">
        <f>=HYPERLINK("https://www.leilaoonline.net/lote/detalhe/16819", " LOTE COM:  CONJUNTO CHAVE DE IMPACTO DIVERSAS")</f>
      </c>
      <c r="C50" s="4" t="inlineStr">
        <is>
          <t>Vendido</t>
        </is>
      </c>
      <c r="D50" s="4" t="inlineStr">
        <is>
          <t>5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=HYPERLINK("https://www.leilaoonline.net/lote/detalhe/16818", "042")</f>
      </c>
      <c r="B51" s="4" t="s">
        <f>=HYPERLINK("https://www.leilaoonline.net/lote/detalhe/16818", " LOTE COM:  BISELADEIRAS")</f>
      </c>
      <c r="C51" s="4" t="inlineStr">
        <is>
          <t>Vendido</t>
        </is>
      </c>
      <c r="D51" s="4" t="inlineStr">
        <is>
          <t>11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=HYPERLINK("https://www.leilaoonline.net/lote/detalhe/16823", "043")</f>
      </c>
      <c r="B52" s="4" t="s">
        <f>=HYPERLINK("https://www.leilaoonline.net/lote/detalhe/16823", " LOTE COM:  CHAVES GRIFO, CHAVE COMBINADA, CHAVE INGLESA, CONJUNTO COSSINETE INDUSTRIAL")</f>
      </c>
      <c r="C52" s="4" t="inlineStr">
        <is>
          <t>Vendido</t>
        </is>
      </c>
      <c r="D52" s="4" t="inlineStr">
        <is>
          <t>18</t>
        </is>
      </c>
      <c r="E52" s="5" t="inlineStr">
        <is>
          <t>2.400,00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=HYPERLINK("https://www.leilaoonline.net/lote/detalhe/16820", "044")</f>
      </c>
      <c r="B53" s="4" t="s">
        <f>=HYPERLINK("https://www.leilaoonline.net/lote/detalhe/16820", " LOTE COM:  Materiais de solda - discos")</f>
      </c>
      <c r="C53" s="4" t="inlineStr">
        <is>
          <t>Vendido</t>
        </is>
      </c>
      <c r="D53" s="4" t="inlineStr">
        <is>
          <t>18</t>
        </is>
      </c>
      <c r="E53" s="5" t="inlineStr">
        <is>
          <t>1.900,00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=HYPERLINK("https://www.leilaoonline.net/lote/detalhe/16821", "045")</f>
      </c>
      <c r="B54" s="4" t="s">
        <f>=HYPERLINK("https://www.leilaoonline.net/lote/detalhe/16821", " LOTE COM:  ROLETES PARA CHAPAS PARA TANQUES, CACHORROS E CUNHAS PARA CHAPAS")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=HYPERLINK("https://www.leilaoonline.net/lote/detalhe/16822", "046")</f>
      </c>
      <c r="B55" s="4" t="s">
        <f>=HYPERLINK("https://www.leilaoonline.net/lote/detalhe/16822", " LOTE COM:  MANGOTES DIVERSOS")</f>
      </c>
      <c r="C55" s="4" t="inlineStr">
        <is>
          <t>Vendido</t>
        </is>
      </c>
      <c r="D55" s="4" t="inlineStr">
        <is>
          <t>1</t>
        </is>
      </c>
      <c r="E55" s="5" t="inlineStr">
        <is>
          <t>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=HYPERLINK("https://www.leilaoonline.net/lote/detalhe/16825", "047")</f>
      </c>
      <c r="B56" s="4" t="s">
        <f>=HYPERLINK("https://www.leilaoonline.net/lote/detalhe/16825", " LOTE COM:  ROLETES PARA DUTOS")</f>
      </c>
      <c r="C56" s="4" t="inlineStr">
        <is>
          <t>Vendido</t>
        </is>
      </c>
      <c r="D56" s="4" t="inlineStr">
        <is>
          <t>2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=HYPERLINK("https://www.leilaoonline.net/lote/detalhe/16827", "048")</f>
      </c>
      <c r="B57" s="4" t="s">
        <f>=HYPERLINK("https://www.leilaoonline.net/lote/detalhe/16827", " LOTE COM:  TALHAS, MORSAS, CORRENTES, ANILHAS")</f>
      </c>
      <c r="C57" s="4" t="inlineStr">
        <is>
          <t>Vendido</t>
        </is>
      </c>
      <c r="D57" s="4" t="inlineStr">
        <is>
          <t>5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=HYPERLINK("https://www.leilaoonline.net/lote/detalhe/16828", "049")</f>
      </c>
      <c r="B58" s="4" t="s">
        <f>=HYPERLINK("https://www.leilaoonline.net/lote/detalhe/16828", " LOTE COM:  Materiais de solda - eletrodo,  arames e diversos")</f>
      </c>
      <c r="C58" s="4" t="inlineStr">
        <is>
          <t>Vendido</t>
        </is>
      </c>
      <c r="D58" s="4" t="inlineStr">
        <is>
          <t>6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=HYPERLINK("https://www.leilaoonline.net/lote/detalhe/16826", "050")</f>
      </c>
      <c r="B59" s="4" t="s">
        <f>=HYPERLINK("https://www.leilaoonline.net/lote/detalhe/16826", " LOTE COM:  MOTOBOMBAS, VÁLVULAS")</f>
      </c>
      <c r="C59" s="4" t="inlineStr">
        <is>
          <t>Vendido</t>
        </is>
      </c>
      <c r="D59" s="4" t="inlineStr">
        <is>
          <t>7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=HYPERLINK("https://www.leilaoonline.net/lote/detalhe/16830", "051")</f>
      </c>
      <c r="B60" s="4" t="s">
        <f>=HYPERLINK("https://www.leilaoonline.net/lote/detalhe/16830", " LOTE COM:  SERRAS TICO TICO PNEUMÁTICA")</f>
      </c>
      <c r="C60" s="4" t="inlineStr">
        <is>
          <t>Vendido</t>
        </is>
      </c>
      <c r="D60" s="4" t="inlineStr">
        <is>
          <t>8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=HYPERLINK("https://www.leilaoonline.net/lote/detalhe/16824", "052")</f>
      </c>
      <c r="B61" s="4" t="s">
        <f>=HYPERLINK("https://www.leilaoonline.net/lote/detalhe/16824", " LOTE COM:  AGULHEIROS")</f>
      </c>
      <c r="C61" s="4" t="inlineStr">
        <is>
          <t>Vendido</t>
        </is>
      </c>
      <c r="D61" s="4" t="inlineStr">
        <is>
          <t>3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=HYPERLINK("https://www.leilaoonline.net/lote/detalhe/16829", "053")</f>
      </c>
      <c r="B62" s="4" t="s">
        <f>=HYPERLINK("https://www.leilaoonline.net/lote/detalhe/16829", " LOTE COM:  PARAFUSADEIRAS PNEUM., MARTELETE PNEUM., LIXADEIRAS PNEUM., FURADEIRAS PNEUMÁTICAS, ETC")</f>
      </c>
      <c r="C62" s="4" t="inlineStr">
        <is>
          <t>Vendido</t>
        </is>
      </c>
      <c r="D62" s="4" t="inlineStr">
        <is>
          <t>10</t>
        </is>
      </c>
      <c r="E62" s="5" t="inlineStr">
        <is>
          <t>1.400,00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=HYPERLINK("https://www.leilaoonline.net/lote/detalhe/16831", "054")</f>
      </c>
      <c r="B63" s="4" t="s">
        <f>=HYPERLINK("https://www.leilaoonline.net/lote/detalhe/16831", " LOTE COM:  Container marítimo")</f>
      </c>
      <c r="C63" s="4" t="inlineStr">
        <is>
          <t>Vendido</t>
        </is>
      </c>
      <c r="D63" s="4" t="inlineStr">
        <is>
          <t>17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=HYPERLINK("https://www.leilaoonline.net/lote/detalhe/16833", "055")</f>
      </c>
      <c r="B64" s="4" t="s">
        <f>=HYPERLINK("https://www.leilaoonline.net/lote/detalhe/16833", " LOTE COM:  Container marítimo")</f>
      </c>
      <c r="C64" s="4" t="inlineStr">
        <is>
          <t>Vendido</t>
        </is>
      </c>
      <c r="D64" s="4" t="inlineStr">
        <is>
          <t>26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=HYPERLINK("https://www.leilaoonline.net/lote/detalhe/16832", "056")</f>
      </c>
      <c r="B65" s="4" t="s">
        <f>=HYPERLINK("https://www.leilaoonline.net/lote/detalhe/16832", " LOTE COM:  02 BEBEDOUROS")</f>
      </c>
      <c r="C65" s="4" t="inlineStr">
        <is>
          <t>Vendido</t>
        </is>
      </c>
      <c r="D65" s="4" t="inlineStr">
        <is>
          <t>5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=HYPERLINK("https://www.leilaoonline.net/lote/detalhe/16835", "057")</f>
      </c>
      <c r="B66" s="4" t="s">
        <f>=HYPERLINK("https://www.leilaoonline.net/lote/detalhe/16835", " LOTE COM:  LAVADORA KARCHER HD 7/13 MAXI")</f>
      </c>
      <c r="C66" s="4" t="inlineStr">
        <is>
          <t>Vendido</t>
        </is>
      </c>
      <c r="D66" s="4" t="inlineStr">
        <is>
          <t>8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=HYPERLINK("https://www.leilaoonline.net/lote/detalhe/16836", "058")</f>
      </c>
      <c r="B67" s="4" t="s">
        <f>=HYPERLINK("https://www.leilaoonline.net/lote/detalhe/16836", " LOTE COM:  02 GERADORES À GASOLINA MOTOMIL MGG-8000 CLT")</f>
      </c>
      <c r="C67" s="4" t="inlineStr">
        <is>
          <t>Vendido</t>
        </is>
      </c>
      <c r="D67" s="4" t="inlineStr">
        <is>
          <t>4</t>
        </is>
      </c>
      <c r="E67" s="5" t="inlineStr">
        <is>
          <t>1.750,00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=HYPERLINK("https://www.leilaoonline.net/lote/detalhe/16834", "059")</f>
      </c>
      <c r="B68" s="4" t="s">
        <f>=HYPERLINK("https://www.leilaoonline.net/lote/detalhe/16834", " LOTE COM:  03 Motobombas Toyama TAE4C, VAZÃO: 96 M³/H")</f>
      </c>
      <c r="C68" s="4" t="inlineStr">
        <is>
          <t>Vendido</t>
        </is>
      </c>
      <c r="D68" s="4" t="inlineStr">
        <is>
          <t>7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=HYPERLINK("https://www.leilaoonline.net/lote/detalhe/16838", "060")</f>
      </c>
      <c r="B69" s="4" t="s">
        <f>=HYPERLINK("https://www.leilaoonline.net/lote/detalhe/16838", " LOTE COM:  Motobomba Branco B4T-710, VAZÃO: 36 M³/H")</f>
      </c>
      <c r="C69" s="4" t="inlineStr">
        <is>
          <t>Vendido</t>
        </is>
      </c>
      <c r="D69" s="4" t="inlineStr">
        <is>
          <t>5</t>
        </is>
      </c>
      <c r="E69" s="5" t="inlineStr">
        <is>
          <t>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=HYPERLINK("https://www.leilaoonline.net/lote/detalhe/16839", "061")</f>
      </c>
      <c r="B70" s="4" t="s">
        <f>=HYPERLINK("https://www.leilaoonline.net/lote/detalhe/16839", " LOTE COM:  MESAS, CADEIRAS, ARMÁRIOS, etc. ")</f>
      </c>
      <c r="C70" s="4" t="inlineStr">
        <is>
          <t>Vendido</t>
        </is>
      </c>
      <c r="D70" s="4" t="inlineStr">
        <is>
          <t>11</t>
        </is>
      </c>
      <c r="E70" s="5" t="inlineStr">
        <is>
          <t>1.300,00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=HYPERLINK("https://www.leilaoonline.net/lote/detalhe/16837", "062")</f>
      </c>
      <c r="B71" s="4" t="s">
        <f>=HYPERLINK("https://www.leilaoonline.net/lote/detalhe/16837", " LOTE COM:  AP. MULTIGÁS DIVS, Peneira, Medidores divs, Conversosres, Rugosimetros, relógios de medição divs., Estação Meteorol.,  ferramentas de precisão, rádio, cálibres/ solda, Aparelhos de Medição divs., etc.  CONFORME RELAÇÃO ANEXO. ")</f>
      </c>
      <c r="C71" s="4" t="inlineStr">
        <is>
          <t>Vendido</t>
        </is>
      </c>
      <c r="D71" s="4" t="inlineStr">
        <is>
          <t>7</t>
        </is>
      </c>
      <c r="E71" s="5" t="inlineStr">
        <is>
          <t>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=HYPERLINK("https://www.leilaoonline.net/lote/detalhe/16840", "063")</f>
      </c>
      <c r="B72" s="4" t="s">
        <f>=HYPERLINK("https://www.leilaoonline.net/lote/detalhe/16840", " LOTE COM:  DIVERSOS Servidor DELL - POWER EDGE,  SWITCH - DELL  DIVS.  ,  NO-BREAKSM PATCH PANELs, RACK, EQUIPAMENTO BACKUP - DELL - POWER VAULT TL2000, ETC.  CONFORME RELAÇÃO ANEXO. ")</f>
      </c>
      <c r="C72" s="4" t="inlineStr">
        <is>
          <t>Vendido</t>
        </is>
      </c>
      <c r="D72" s="4" t="inlineStr">
        <is>
          <t>62</t>
        </is>
      </c>
      <c r="E72" s="5" t="inlineStr">
        <is>
          <t>33.500,00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=HYPERLINK("https://www.leilaoonline.net/lote/detalhe/16841", "064")</f>
      </c>
      <c r="B73" s="4" t="s">
        <f>=HYPERLINK("https://www.leilaoonline.net/lote/detalhe/16841", " LOTE COM:  04 MESAS (estação de trabalho), CADEIRAS, ARMÁRIOS, ETC. ")</f>
      </c>
      <c r="C73" s="4" t="inlineStr">
        <is>
          <t>Não vendido</t>
        </is>
      </c>
      <c r="D73" s="4" t="inlineStr">
        <is>
          <t>14</t>
        </is>
      </c>
      <c r="E73" s="5" t="inlineStr">
        <is>
          <t>1.700,00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=HYPERLINK("https://www.leilaoonline.net/lote/detalhe/16842", "065")</f>
      </c>
      <c r="B74" s="4" t="s">
        <f>=HYPERLINK("https://www.leilaoonline.net/lote/detalhe/16842", " LOTE COM:  04 ComputadorES Dell optiplex 3010 c/monitor LCD. ")</f>
      </c>
      <c r="C74" s="4" t="inlineStr">
        <is>
          <t>Vendido</t>
        </is>
      </c>
      <c r="D74" s="4" t="inlineStr">
        <is>
          <t>20</t>
        </is>
      </c>
      <c r="E74" s="5" t="inlineStr">
        <is>
          <t>2.300,00</t>
        </is>
      </c>
      <c r="F7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2026-07-01T19:44:57.00Z</dcterms:created>
  <dc:creator>Tellks Tecnologia</dc:creator>
  <cp:revision>0</cp:revision>
</cp:coreProperties>
</file>