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Oroch 21 • Fit LX 15 • TCross 24 • Jetta 09 • Toro Volcano 19 • Ford Ka 21 • ASX 20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=HYPERLINK("https://www.leilaoonline.net/lote/detalhe/309994", "005")</f>
      </c>
      <c r="B11" s="4" t="s">
        <f>=HYPERLINK("https://www.leilaoonline.net/lote/detalhe/309994", "veja o vídeo!! RENAULT/OROCH EXP 16 SCE; 2020/2021; BRANCA; ALCO./GASOL. - FUNCIONANDO - IPVA 2025 OK")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29.250,00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=HYPERLINK("https://www.leilaoonline.net/lote/detalhe/310014", "007")</f>
      </c>
      <c r="B12" s="4" t="s">
        <f>=HYPERLINK("https://www.leilaoonline.net/lote/detalhe/310014", "veja o vídeo!! CHEV/TRACKER T A; 2020/2021; CINZA; ALCO./GASOL. - FUNCIONANDO - IPVA 2025 OK")</f>
      </c>
      <c r="C12" s="4" t="inlineStr">
        <is>
          <t>Não vendido</t>
        </is>
      </c>
      <c r="D12" s="4" t="inlineStr">
        <is>
          <t>71</t>
        </is>
      </c>
      <c r="E12" s="5" t="inlineStr">
        <is>
          <t>61.750,00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=HYPERLINK("https://www.leilaoonline.net/lote/detalhe/310012", "010")</f>
      </c>
      <c r="B13" s="4" t="s">
        <f>=HYPERLINK("https://www.leilaoonline.net/lote/detalhe/310012", "HONDA/FIT LX CVT; 2015/2015; CINZA; ALCO./GASOL. - FUNCIONANDO - IPVA 2025 OK")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21.000,00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=HYPERLINK("https://www.leilaoonline.net/lote/detalhe/310743", "013")</f>
      </c>
      <c r="B14" s="4" t="s">
        <f>=HYPERLINK("https://www.leilaoonline.net/lote/detalhe/310743", "veja o vídeo!! HONDA/CR-V EXL FLEX4WD; 2013/2013; PRETA; ALCO./GASOL. - FUNCIONANDO - IPVA 2025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=HYPERLINK("https://www.leilaoonline.net/lote/detalhe/310016", "015")</f>
      </c>
      <c r="B15" s="4" t="s">
        <f>=HYPERLINK("https://www.leilaoonline.net/lote/detalhe/310016", "veja o vídeo!! VW/T CROSS TSI; 2023/2024; BRANCA; ALCO./GASOL. - FUNC. - IPVA 2025 OK - FIPE APROX.: R$ 109.162,00")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50.000,00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=HYPERLINK("https://www.leilaoonline.net/lote/detalhe/310780", "017")</f>
      </c>
      <c r="B16" s="4" t="s">
        <f>=HYPERLINK("https://www.leilaoonline.net/lote/detalhe/310780", "RENAULT/SANDERO DYNA 16R; 2015/2015; PRATA; ALCO./GASOL. - FUNCIONANDO - IPVA 2025 OK")</f>
      </c>
      <c r="C16" s="4" t="inlineStr">
        <is>
          <t>Não vendido</t>
        </is>
      </c>
      <c r="D16" s="4" t="inlineStr">
        <is>
          <t>28</t>
        </is>
      </c>
      <c r="E16" s="5" t="inlineStr">
        <is>
          <t>23.000,00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=HYPERLINK("https://www.leilaoonline.net/lote/detalhe/310015", "020")</f>
      </c>
      <c r="B17" s="4" t="s">
        <f>=HYPERLINK("https://www.leilaoonline.net/lote/detalhe/310015", "veja o vídeo!! HONDA/CITY EXL; 2022/2023; BRANCA; ALCO./GASOL. - FUNC. - IPVA 2025 OK - FIPE APROX.: R$ 106.766,00")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57.500,00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=HYPERLINK("https://www.leilaoonline.net/lote/detalhe/311038", "023")</f>
      </c>
      <c r="B18" s="4" t="s">
        <f>=HYPERLINK("https://www.leilaoonline.net/lote/detalhe/311038", "veja o vídeo!! FIAT/ARGO DRIVE 1.0; 2018/2018; BRANCA; ALCO./GASOL. - FUNCIONANDO - IPVA 2025 OK")</f>
      </c>
      <c r="C18" s="4" t="inlineStr">
        <is>
          <t>Não vendido</t>
        </is>
      </c>
      <c r="D18" s="4" t="inlineStr">
        <is>
          <t>46</t>
        </is>
      </c>
      <c r="E18" s="5" t="inlineStr">
        <is>
          <t>34.750,00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=HYPERLINK("https://www.leilaoonline.net/lote/detalhe/310024", "025")</f>
      </c>
      <c r="B19" s="4" t="s">
        <f>=HYPERLINK("https://www.leilaoonline.net/lote/detalhe/310024", "I/HYUNDAI SANTAFE GLS V6; 2009/2010; PRATA; GASOLINA - FUNCIONANDO")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21.500,00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=HYPERLINK("https://www.leilaoonline.net/lote/detalhe/310006", "027")</f>
      </c>
      <c r="B20" s="4" t="s">
        <f>=HYPERLINK("https://www.leilaoonline.net/lote/detalhe/310006", "veja o vídeo!! I/VW JETTA; 2009/2009; PRETA; GASOLINA; CÂMBIO MANUAL 5 MARCHAS - FUNCIONANDO - IPVA 2025 OK")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22.500,00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=HYPERLINK("https://www.leilaoonline.net/lote/detalhe/310021", "030")</f>
      </c>
      <c r="B21" s="4" t="s">
        <f>=HYPERLINK("https://www.leilaoonline.net/lote/detalhe/310021", "veja o vídeo!! FIAT/147 L; 1978/1978; MARROM; GASOLINA - FUNCIONANDO")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8.500,00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=HYPERLINK("https://www.leilaoonline.net/lote/detalhe/310022", "035")</f>
      </c>
      <c r="B22" s="4" t="s">
        <f>=HYPERLINK("https://www.leilaoonline.net/lote/detalhe/310022", "veja o vídeo!! I/HONDA CR-V EXL; 2011/2011; PRETA; ALCO./GASOL. - FUNCIONANDO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=HYPERLINK("https://www.leilaoonline.net/lote/detalhe/310008", "040")</f>
      </c>
      <c r="B23" s="4" t="s">
        <f>=HYPERLINK("https://www.leilaoonline.net/lote/detalhe/310008", "veja o vídeo!! VW/SANTANA PATRULHEIRO; 2006/2006; VERMELHA; GASOLINA - FUNCIONANDO - LEGALIZADO")</f>
      </c>
      <c r="C23" s="4" t="inlineStr">
        <is>
          <t>Vendido</t>
        </is>
      </c>
      <c r="D23" s="4" t="inlineStr">
        <is>
          <t>21</t>
        </is>
      </c>
      <c r="E23" s="5" t="inlineStr">
        <is>
          <t>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=HYPERLINK("https://www.leilaoonline.net/lote/detalhe/310005", "045")</f>
      </c>
      <c r="B24" s="4" t="s">
        <f>=HYPERLINK("https://www.leilaoonline.net/lote/detalhe/310005", "veja o vídeo!! FIAT/TORO VOLCANO AT D4; 2018/2019; PRETA; DIESEL - FUNCIONANDO - IPVA 2025 OK")</f>
      </c>
      <c r="C24" s="4" t="inlineStr">
        <is>
          <t>Não vendido</t>
        </is>
      </c>
      <c r="D24" s="4" t="inlineStr">
        <is>
          <t>45</t>
        </is>
      </c>
      <c r="E24" s="5" t="inlineStr">
        <is>
          <t>62.000,00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=HYPERLINK("https://www.leilaoonline.net/lote/detalhe/310854", "047")</f>
      </c>
      <c r="B25" s="4" t="s">
        <f>=HYPERLINK("https://www.leilaoonline.net/lote/detalhe/310854", "veja o vídeo!! FIAT/TORO FREEDOM AT6; 2019/2020; BRANCA; ALCO./GASOL. - FUNC. - FIPE APROX.: R$ 90.322,00")</f>
      </c>
      <c r="C25" s="4" t="inlineStr">
        <is>
          <t>Vendido</t>
        </is>
      </c>
      <c r="D25" s="4" t="inlineStr">
        <is>
          <t>41</t>
        </is>
      </c>
      <c r="E25" s="5" t="inlineStr">
        <is>
          <t>75.000,00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=HYPERLINK("https://www.leilaoonline.net/lote/detalhe/310023", "050")</f>
      </c>
      <c r="B26" s="4" t="s">
        <f>=HYPERLINK("https://www.leilaoonline.net/lote/detalhe/310023", "PEUGEOT/208 GRIFFE A; 2013/2014; PRETA; ALCO./GASOL. - FUNCIONANDO")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=HYPERLINK("https://www.leilaoonline.net/lote/detalhe/310009", "055")</f>
      </c>
      <c r="B27" s="4" t="s">
        <f>=HYPERLINK("https://www.leilaoonline.net/lote/detalhe/310009", "veja o vídeo!! FIAT/ARGO DRIVE 1.3; 2017/2018; BRANCA; ALCO./GASOL. - FUNCIONANDO - IPVA 2025 OK")</f>
      </c>
      <c r="C27" s="4" t="inlineStr">
        <is>
          <t>Não vendido</t>
        </is>
      </c>
      <c r="D27" s="4" t="inlineStr">
        <is>
          <t>36</t>
        </is>
      </c>
      <c r="E27" s="5" t="inlineStr">
        <is>
          <t>32.500,00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=HYPERLINK("https://www.leilaoonline.net/lote/detalhe/310017", "060")</f>
      </c>
      <c r="B28" s="4" t="s">
        <f>=HYPERLINK("https://www.leilaoonline.net/lote/detalhe/310017", "veja o vídeo!! CITROEN/C3 90M TENDANCE; 2013/2014; PRETA; ALCO./GASOL. - FUNCIONANDO - IPVA 2025 OK")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26.000,00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=HYPERLINK("https://www.leilaoonline.net/lote/detalhe/309996", "065")</f>
      </c>
      <c r="B29" s="4" t="s">
        <f>=HYPERLINK("https://www.leilaoonline.net/lote/detalhe/309996", "veja o vídeo!! FORD/KA SE 1.0 HA C; 2020/2021; BRANCA; ALCO./GASOL. - FUNCIONANDO - IPVA 2025 OK")</f>
      </c>
      <c r="C29" s="4" t="inlineStr">
        <is>
          <t>Não vendido</t>
        </is>
      </c>
      <c r="D29" s="4" t="inlineStr">
        <is>
          <t>33</t>
        </is>
      </c>
      <c r="E29" s="5" t="inlineStr">
        <is>
          <t>31.000,00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=HYPERLINK("https://www.leilaoonline.net/lote/detalhe/310010", "070")</f>
      </c>
      <c r="B30" s="4" t="s">
        <f>=HYPERLINK("https://www.leilaoonline.net/lote/detalhe/310010", "veja o vídeo!! I/BMW 320I; 2019/2020; PRETA; GASOLINA - FUNC. - IPVA 2025 OK - FIPE APROX.: R$ 202.820,00")</f>
      </c>
      <c r="C30" s="4" t="inlineStr">
        <is>
          <t>Não vendido</t>
        </is>
      </c>
      <c r="D30" s="4" t="inlineStr">
        <is>
          <t>34</t>
        </is>
      </c>
      <c r="E30" s="5" t="inlineStr">
        <is>
          <t>107.750,00</t>
        </is>
      </c>
      <c r="F30" s="4" t="inlineStr">
        <is>
          <t>1750.00</t>
        </is>
      </c>
    </row>
    <row collapsed="false" customFormat="false" customHeight="false" hidden="false" ht="12.1" outlineLevel="0" r="31">
      <c r="A31" s="5" t="s">
        <f>=HYPERLINK("https://www.leilaoonline.net/lote/detalhe/310026", "075")</f>
      </c>
      <c r="B31" s="4" t="s">
        <f>=HYPERLINK("https://www.leilaoonline.net/lote/detalhe/310026", "VW/GOL 1.6; ANO 2009/2010; COR BRANCA; COMB. ALCO./GASOL. - FUNCIONANDO - IPVA 2025 OK")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12.500,00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=HYPERLINK("https://www.leilaoonline.net/lote/detalhe/310000", "080")</f>
      </c>
      <c r="B32" s="4" t="s">
        <f>=HYPERLINK("https://www.leilaoonline.net/lote/detalhe/310000", "veja o vídeo!! CITROEN/C4CACTUS FEEL AT; 2022/2023; PRETA; ALCO./GASOL. - FUNCIONANDO - IPVA 2025 OK")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30.000,00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=HYPERLINK("https://www.leilaoonline.net/lote/detalhe/310011", "085")</f>
      </c>
      <c r="B33" s="4" t="s">
        <f>=HYPERLINK("https://www.leilaoonline.net/lote/detalhe/310011", "veja o vídeo!! MMC/ASX GLS 2WD; 2019/2020; VERMELHA; ALCO./GASOL. - FUNCIONANDO - IPVA 2025 OK")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46.250,00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=HYPERLINK("https://www.leilaoonline.net/lote/detalhe/309997", "090")</f>
      </c>
      <c r="B34" s="4" t="s">
        <f>=HYPERLINK("https://www.leilaoonline.net/lote/detalhe/309997", "veja o vídeo!! I/M.BENZ C250; 2015/2015; PRATA; GASOLINA - FUNCIONANDO - IPVA 2025 OK")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71.250,00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=HYPERLINK("https://www.leilaoonline.net/lote/detalhe/310002", "095")</f>
      </c>
      <c r="B35" s="4" t="s">
        <f>=HYPERLINK("https://www.leilaoonline.net/lote/detalhe/310002", "veja o vídeo!! CITROEN/C3 GLX 14 FLEX; 2011/2012; PRETA; ALCO./GASOL. - FUNCIONANDO - IPVA 2025 OK")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=HYPERLINK("https://www.leilaoonline.net/lote/detalhe/309989", "100")</f>
      </c>
      <c r="B36" s="4" t="s">
        <f>=HYPERLINK("https://www.leilaoonline.net/lote/detalhe/309989", "veja o vídeo!! GM/VECTRA GL; 1996/1997; VERDE; GASOLINA - FUNCIONANDO")</f>
      </c>
      <c r="C36" s="4" t="inlineStr">
        <is>
          <t>Vendido</t>
        </is>
      </c>
      <c r="D36" s="4" t="inlineStr">
        <is>
          <t>23</t>
        </is>
      </c>
      <c r="E36" s="5" t="inlineStr">
        <is>
          <t>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=HYPERLINK("https://www.leilaoonline.net/lote/detalhe/309998", "105")</f>
      </c>
      <c r="B37" s="4" t="s">
        <f>=HYPERLINK("https://www.leilaoonline.net/lote/detalhe/309998", "veja o vídeo!! CHEV/PRISMA 1.4MT LT; 2014/2015; PRATA; ALCO./GASOL. - FUNCIONANDO")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27.000,00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=HYPERLINK("https://www.leilaoonline.net/lote/detalhe/310018", "110")</f>
      </c>
      <c r="B38" s="4" t="s">
        <f>=HYPERLINK("https://www.leilaoonline.net/lote/detalhe/310018", "VW/POLO 1.6; 2008/2009; PRETA; ALCO./GASOL./GNV - FUNCIONANDO")</f>
      </c>
      <c r="C38" s="4" t="inlineStr">
        <is>
          <t>Não vendido</t>
        </is>
      </c>
      <c r="D38" s="4" t="inlineStr">
        <is>
          <t>14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=HYPERLINK("https://www.leilaoonline.net/lote/detalhe/310029", "115")</f>
      </c>
      <c r="B39" s="4" t="s">
        <f>=HYPERLINK("https://www.leilaoonline.net/lote/detalhe/310029", "FIAT/IDEA ESSENCE 1.6; 2013/2013; PRATA; ALCO./GASOL. - FUNCIONANDO")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=HYPERLINK("https://www.leilaoonline.net/lote/detalhe/310025", "120")</f>
      </c>
      <c r="B40" s="4" t="s">
        <f>=HYPERLINK("https://www.leilaoonline.net/lote/detalhe/310025", "veja o vídeo!! I/AUDI A5 SPB 170CV; ANO 2015/2015; COR CINZA; GASOLINA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=HYPERLINK("https://www.leilaoonline.net/lote/detalhe/309991", "125")</f>
      </c>
      <c r="B41" s="4" t="s">
        <f>=HYPERLINK("https://www.leilaoonline.net/lote/detalhe/309991", "veja o vídeo!! CHEV/ONIX PLUS 10TAT PR2; 2022/2023; BRANCA; ALCO./GASOL. - IPVA 2025 OK")</f>
      </c>
      <c r="C41" s="4" t="inlineStr">
        <is>
          <t>Não vendido</t>
        </is>
      </c>
      <c r="D41" s="4" t="inlineStr">
        <is>
          <t>11</t>
        </is>
      </c>
      <c r="E41" s="5" t="inlineStr">
        <is>
          <t>45.250,00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=HYPERLINK("https://www.leilaoonline.net/lote/detalhe/310001", "130")</f>
      </c>
      <c r="B42" s="4" t="s">
        <f>=HYPERLINK("https://www.leilaoonline.net/lote/detalhe/310001", "veja o vídeo!! VW/GOL 1.6; 2010/2011; BRANCA; ALCO./GASOL. - FUNCIONANDO - IPVA 2025 OK")</f>
      </c>
      <c r="C42" s="4" t="inlineStr">
        <is>
          <t>Não vendido</t>
        </is>
      </c>
      <c r="D42" s="4" t="inlineStr">
        <is>
          <t>46</t>
        </is>
      </c>
      <c r="E42" s="5" t="inlineStr">
        <is>
          <t>16.250,00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=HYPERLINK("https://www.leilaoonline.net/lote/detalhe/310004", "135")</f>
      </c>
      <c r="B43" s="4" t="s">
        <f>=HYPERLINK("https://www.leilaoonline.net/lote/detalhe/310004", "veja o vídeo!! I/MMC PAJERO SPORT HPE; 2019/2020; PRATA; DIESEL - FUNC. - IPVA 2025 OK - FIPE APROX.: R$ 219.086,00")</f>
      </c>
      <c r="C43" s="4" t="inlineStr">
        <is>
          <t>Não vendido</t>
        </is>
      </c>
      <c r="D43" s="4" t="inlineStr">
        <is>
          <t>41</t>
        </is>
      </c>
      <c r="E43" s="5" t="inlineStr">
        <is>
          <t>120.000,00</t>
        </is>
      </c>
      <c r="F43" s="4" t="inlineStr">
        <is>
          <t>1750.00</t>
        </is>
      </c>
    </row>
    <row collapsed="false" customFormat="false" customHeight="false" hidden="false" ht="12.1" outlineLevel="0" r="44">
      <c r="A44" s="5" t="s">
        <f>=HYPERLINK("https://www.leilaoonline.net/lote/detalhe/310003", "140")</f>
      </c>
      <c r="B44" s="4" t="s">
        <f>=HYPERLINK("https://www.leilaoonline.net/lote/detalhe/310003", "veja o vídeo!! HONDA/CITY LX CVT; 2018/2019; CINZA; ALCO./GASOL. - FUNCIONANDO - IPVA 2025 OK")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37.500,00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=HYPERLINK("https://www.leilaoonline.net/lote/detalhe/309999", "145")</f>
      </c>
      <c r="B45" s="4" t="s">
        <f>=HYPERLINK("https://www.leilaoonline.net/lote/detalhe/309999", "veja o vídeo!! GM/CELTA 4P LIFE; 2007/2008; BRANCA; ALCO./GASOL. - FUNCIONANDO")</f>
      </c>
      <c r="C45" s="4" t="inlineStr">
        <is>
          <t>Não vendido</t>
        </is>
      </c>
      <c r="D45" s="4" t="inlineStr">
        <is>
          <t>13</t>
        </is>
      </c>
      <c r="E45" s="5" t="inlineStr">
        <is>
          <t>11.000,00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=HYPERLINK("https://www.leilaoonline.net/lote/detalhe/310013", "150")</f>
      </c>
      <c r="B46" s="4" t="s">
        <f>=HYPERLINK("https://www.leilaoonline.net/lote/detalhe/310013", "I/AUDI A5 SPB 2.0 TFSI; 2023/2024; CINZA; GASOLINA - FUNC. - IPVA 2025 OK - FIPE APROX.: R$ 302.944,00")</f>
      </c>
      <c r="C46" s="4" t="inlineStr">
        <is>
          <t>Não vendido</t>
        </is>
      </c>
      <c r="D46" s="4" t="inlineStr">
        <is>
          <t>37</t>
        </is>
      </c>
      <c r="E46" s="5" t="inlineStr">
        <is>
          <t>150.000,00</t>
        </is>
      </c>
      <c r="F46" s="4" t="inlineStr">
        <is>
          <t>2500.00</t>
        </is>
      </c>
    </row>
    <row collapsed="false" customFormat="false" customHeight="false" hidden="false" ht="12.1" outlineLevel="0" r="47">
      <c r="A47" s="5" t="s">
        <f>=HYPERLINK("https://www.leilaoonline.net/lote/detalhe/310028", "155")</f>
      </c>
      <c r="B47" s="4" t="s">
        <f>=HYPERLINK("https://www.leilaoonline.net/lote/detalhe/310028", "MERCEDES BENZ C280; ANO 1995; GASOLINA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=HYPERLINK("https://www.leilaoonline.net/lote/detalhe/310019", "160")</f>
      </c>
      <c r="B48" s="4" t="s">
        <f>=HYPERLINK("https://www.leilaoonline.net/lote/detalhe/310019", "I/NISSAN SENTRA S; 2007/2008; PRETA; GASOLINA - FUNCIONANDO")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13.000,00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=HYPERLINK("https://www.leilaoonline.net/lote/detalhe/310020", "165")</f>
      </c>
      <c r="B49" s="4" t="s">
        <f>=HYPERLINK("https://www.leilaoonline.net/lote/detalhe/310020", "MERCEDES ANO 1985; COMB. DIESEL; 300D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=HYPERLINK("https://www.leilaoonline.net/lote/detalhe/310027", "170")</f>
      </c>
      <c r="B50" s="4" t="s">
        <f>=HYPERLINK("https://www.leilaoonline.net/lote/detalhe/310027", "FORD/DEL REY; 1983/1984; MARROM; ALCOOL - NÃO FUNCIONA")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2026-05-14T00:45:35.00Z</dcterms:created>
  <dc:creator>Tellks Tecnologia</dc:creator>
  <cp:revision>0</cp:revision>
</cp:coreProperties>
</file>