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PEÇAS E COMPONENTES DE LINHA AMARELA EM ITU -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29/01/2026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=HYPERLINK("https://www.leilaoonline.net/lote/detalhe/317633", "001")</f>
      </c>
      <c r="B11" s="4" t="s">
        <f>=HYPERLINK("https://www.leilaoonline.net/lote/detalhe/317633", " MOTOR DE TRAÇÃO CAT 345 / 349")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=HYPERLINK("https://www.leilaoonline.net/lote/detalhe/317504", "002")</f>
      </c>
      <c r="B12" s="4" t="s">
        <f>=HYPERLINK("https://www.leilaoonline.net/lote/detalhe/317504", " MOTOR DE TRAÇÃO CAT 345C /349")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1.500,00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=HYPERLINK("https://www.leilaoonline.net/lote/detalhe/317491", "003")</f>
      </c>
      <c r="B13" s="4" t="s">
        <f>=HYPERLINK("https://www.leilaoonline.net/lote/detalhe/317491", " MOTOR DE TRAÇÃO LIEBHEER")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=HYPERLINK("https://www.leilaoonline.net/lote/detalhe/317626", "008")</f>
      </c>
      <c r="B14" s="4" t="s">
        <f>=HYPERLINK("https://www.leilaoonline.net/lote/detalhe/317626", " MOTOR DE TRAÇÃO CAT 345C")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=HYPERLINK("https://www.leilaoonline.net/lote/detalhe/317455", "009")</f>
      </c>
      <c r="B15" s="4" t="s">
        <f>=HYPERLINK("https://www.leilaoonline.net/lote/detalhe/317455", " MOTOR DE TRAÇÃO KOMATSU PC600")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=HYPERLINK("https://www.leilaoonline.net/lote/detalhe/317465", "013")</f>
      </c>
      <c r="B16" s="4" t="s">
        <f>=HYPERLINK("https://www.leilaoonline.net/lote/detalhe/317465", " MOTOR DE TRAÇÃO KOMATSU PC600")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=HYPERLINK("https://www.leilaoonline.net/lote/detalhe/317612", "014")</f>
      </c>
      <c r="B17" s="4" t="s">
        <f>=HYPERLINK("https://www.leilaoonline.net/lote/detalhe/317612", " MOTOR DE TRAÇÃO CAT 345C")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=HYPERLINK("https://www.leilaoonline.net/lote/detalhe/317619", "015")</f>
      </c>
      <c r="B18" s="4" t="s">
        <f>=HYPERLINK("https://www.leilaoonline.net/lote/detalhe/317619", " MOTOR DE TRAÇÃO CAT 345C")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=HYPERLINK("https://www.leilaoonline.net/lote/detalhe/317475", "018")</f>
      </c>
      <c r="B19" s="4" t="s">
        <f>=HYPERLINK("https://www.leilaoonline.net/lote/detalhe/317475", " MOTOR DE TRAÇÃO LIEBHEER")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=HYPERLINK("https://www.leilaoonline.net/lote/detalhe/317516", "020")</f>
      </c>
      <c r="B20" s="4" t="s">
        <f>=HYPERLINK("https://www.leilaoonline.net/lote/detalhe/317516", " CABINE LIUGONG (VAZIA)")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=HYPERLINK("https://www.leilaoonline.net/lote/detalhe/317517", "021")</f>
      </c>
      <c r="B21" s="4" t="s">
        <f>=HYPERLINK("https://www.leilaoonline.net/lote/detalhe/317517", " CABINE LIEBHEER (VAZIA)")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1.500,00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=HYPERLINK("https://www.leilaoonline.net/lote/detalhe/317638", "022")</f>
      </c>
      <c r="B22" s="4" t="s">
        <f>=HYPERLINK("https://www.leilaoonline.net/lote/detalhe/317638", " CABINE DOOSAN (VAZIA)")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=HYPERLINK("https://www.leilaoonline.net/lote/detalhe/317518", "023")</f>
      </c>
      <c r="B23" s="4" t="s">
        <f>=HYPERLINK("https://www.leilaoonline.net/lote/detalhe/317518", " CABINE DOOSAN (VAZIA)")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=HYPERLINK("https://www.leilaoonline.net/lote/detalhe/317519", "024")</f>
      </c>
      <c r="B24" s="4" t="s">
        <f>=HYPERLINK("https://www.leilaoonline.net/lote/detalhe/317519", " CABINE CAT (VAZIA)")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=HYPERLINK("https://www.leilaoonline.net/lote/detalhe/317639", "025")</f>
      </c>
      <c r="B25" s="4" t="s">
        <f>=HYPERLINK("https://www.leilaoonline.net/lote/detalhe/317639", " CABINE CAT 966H (VAZIA 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=HYPERLINK("https://www.leilaoonline.net/lote/detalhe/317640", "026")</f>
      </c>
      <c r="B26" s="4" t="s">
        <f>=HYPERLINK("https://www.leilaoonline.net/lote/detalhe/317640", " CABINE CAT 950H (VAZIA 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=HYPERLINK("https://www.leilaoonline.net/lote/detalhe/317641", "027")</f>
      </c>
      <c r="B27" s="4" t="s">
        <f>=HYPERLINK("https://www.leilaoonline.net/lote/detalhe/317641", " CABINE CAT 950H ( VAZIA 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=HYPERLINK("https://www.leilaoonline.net/lote/detalhe/317520", "028")</f>
      </c>
      <c r="B28" s="4" t="s">
        <f>=HYPERLINK("https://www.leilaoonline.net/lote/detalhe/317520", " CABINE LIEBHEER (VAZIA 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1.500,00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=HYPERLINK("https://www.leilaoonline.net/lote/detalhe/317521", "029")</f>
      </c>
      <c r="B29" s="4" t="s">
        <f>=HYPERLINK("https://www.leilaoonline.net/lote/detalhe/317521", " CABINE LIEBHEER ( VAZIA 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=HYPERLINK("https://www.leilaoonline.net/lote/detalhe/317522", "030")</f>
      </c>
      <c r="B30" s="4" t="s">
        <f>=HYPERLINK("https://www.leilaoonline.net/lote/detalhe/317522", " CABINE LIEBHEER (VAZIA 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=HYPERLINK("https://www.leilaoonline.net/lote/detalhe/317642", "031")</f>
      </c>
      <c r="B31" s="4" t="s">
        <f>=HYPERLINK("https://www.leilaoonline.net/lote/detalhe/317642", " CABINE LIEBHEER ( VAZIA 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=HYPERLINK("https://www.leilaoonline.net/lote/detalhe/317643", "032")</f>
      </c>
      <c r="B32" s="4" t="s">
        <f>=HYPERLINK("https://www.leilaoonline.net/lote/detalhe/317643", " CABINE CAT 950H ( VAZIA 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=HYPERLINK("https://www.leilaoonline.net/lote/detalhe/317523", "033")</f>
      </c>
      <c r="B33" s="4" t="s">
        <f>=HYPERLINK("https://www.leilaoonline.net/lote/detalhe/317523", " CABINE CAT ( VAZIA 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=HYPERLINK("https://www.leilaoonline.net/lote/detalhe/317524", "034")</f>
      </c>
      <c r="B34" s="4" t="s">
        <f>=HYPERLINK("https://www.leilaoonline.net/lote/detalhe/317524", " CABINE CAT 140M ( VAZIA 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=HYPERLINK("https://www.leilaoonline.net/lote/detalhe/317644", "035")</f>
      </c>
      <c r="B35" s="4" t="s">
        <f>=HYPERLINK("https://www.leilaoonline.net/lote/detalhe/317644", " CABINE JCB 330 ( VAZIA 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=HYPERLINK("https://www.leilaoonline.net/lote/detalhe/317645", "036")</f>
      </c>
      <c r="B36" s="4" t="s">
        <f>=HYPERLINK("https://www.leilaoonline.net/lote/detalhe/317645", " CABINE DOOSAN ( VAZIA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=HYPERLINK("https://www.leilaoonline.net/lote/detalhe/317646", "037")</f>
      </c>
      <c r="B37" s="4" t="s">
        <f>=HYPERLINK("https://www.leilaoonline.net/lote/detalhe/317646", " CABINE CAT 950H (VAZIA 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=HYPERLINK("https://www.leilaoonline.net/lote/detalhe/317647", "038")</f>
      </c>
      <c r="B38" s="4" t="s">
        <f>=HYPERLINK("https://www.leilaoonline.net/lote/detalhe/317647", " CABINE CAT 938H ( VAZIA 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=HYPERLINK("https://www.leilaoonline.net/lote/detalhe/317648", "039")</f>
      </c>
      <c r="B39" s="4" t="s">
        <f>=HYPERLINK("https://www.leilaoonline.net/lote/detalhe/317648", " CABINE CAT 321 DL (VAZIA 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=HYPERLINK("https://www.leilaoonline.net/lote/detalhe/317525", "040")</f>
      </c>
      <c r="B40" s="4" t="s">
        <f>=HYPERLINK("https://www.leilaoonline.net/lote/detalhe/317525", " CABINE CAT 960F ( VAZIA 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=HYPERLINK("https://www.leilaoonline.net/lote/detalhe/317649", "041")</f>
      </c>
      <c r="B41" s="4" t="s">
        <f>=HYPERLINK("https://www.leilaoonline.net/lote/detalhe/317649", " CABINE CAT 962G ( VAZIA 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=HYPERLINK("https://www.leilaoonline.net/lote/detalhe/317526", "042")</f>
      </c>
      <c r="B42" s="4" t="s">
        <f>=HYPERLINK("https://www.leilaoonline.net/lote/detalhe/317526", " CABINE CAT ( VAZIA 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20.00</t>
        </is>
      </c>
    </row>
    <row collapsed="false" customFormat="false" customHeight="false" hidden="false" ht="12.1" outlineLevel="0" r="43">
      <c r="A43" s="5" t="s">
        <f>=HYPERLINK("https://www.leilaoonline.net/lote/detalhe/317528", "043")</f>
      </c>
      <c r="B43" s="4" t="s">
        <f>=HYPERLINK("https://www.leilaoonline.net/lote/detalhe/317528", " CABINE CAT 950F ( VAZIA 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=HYPERLINK("https://www.leilaoonline.net/lote/detalhe/317527", "044")</f>
      </c>
      <c r="B44" s="4" t="s">
        <f>=HYPERLINK("https://www.leilaoonline.net/lote/detalhe/317527", " CABINE KOMATSU W.A380 ( VAZIA 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300.00</t>
        </is>
      </c>
    </row>
    <row collapsed="false" customFormat="false" customHeight="false" hidden="false" ht="12.1" outlineLevel="0" r="45">
      <c r="A45" s="5" t="s">
        <f>=HYPERLINK("https://www.leilaoonline.net/lote/detalhe/317529", "046")</f>
      </c>
      <c r="B45" s="4" t="s">
        <f>=HYPERLINK("https://www.leilaoonline.net/lote/detalhe/317529", " CABINE CAT W130 (VAZIA )")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=HYPERLINK("https://www.leilaoonline.net/lote/detalhe/317530", "047")</f>
      </c>
      <c r="B46" s="4" t="s">
        <f>=HYPERLINK("https://www.leilaoonline.net/lote/detalhe/317530", " CABINE DOOSAN ( VAZIA 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=HYPERLINK("https://www.leilaoonline.net/lote/detalhe/317695", "048")</f>
      </c>
      <c r="B47" s="4" t="s">
        <f>=HYPERLINK("https://www.leilaoonline.net/lote/detalhe/317695", " CABINE CAT 966 R (VAZIA)")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=HYPERLINK("https://www.leilaoonline.net/lote/detalhe/317650", "049")</f>
      </c>
      <c r="B48" s="4" t="s">
        <f>=HYPERLINK("https://www.leilaoonline.net/lote/detalhe/317650", " CABINE CAT 135H ( VAZIA 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1.500,00</t>
        </is>
      </c>
      <c r="F48" s="4" t="inlineStr">
        <is>
          <t>300.00</t>
        </is>
      </c>
    </row>
    <row collapsed="false" customFormat="false" customHeight="false" hidden="false" ht="12.1" outlineLevel="0" r="49">
      <c r="A49" s="5" t="s">
        <f>=HYPERLINK("https://www.leilaoonline.net/lote/detalhe/317531", "050")</f>
      </c>
      <c r="B49" s="4" t="s">
        <f>=HYPERLINK("https://www.leilaoonline.net/lote/detalhe/317531", " CABINE LIEBHER ( VAZIA 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=HYPERLINK("https://www.leilaoonline.net/lote/detalhe/317532", "051")</f>
      </c>
      <c r="B50" s="4" t="s">
        <f>=HYPERLINK("https://www.leilaoonline.net/lote/detalhe/317532", " CABINE LIEBEER (VAZIA 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=HYPERLINK("https://www.leilaoonline.net/lote/detalhe/317453", "052")</f>
      </c>
      <c r="B51" s="4" t="s">
        <f>=HYPERLINK("https://www.leilaoonline.net/lote/detalhe/317453", " MOTOR DE GIRO KOMATSU PC400")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=HYPERLINK("https://www.leilaoonline.net/lote/detalhe/317610", "053")</f>
      </c>
      <c r="B52" s="4" t="s">
        <f>=HYPERLINK("https://www.leilaoonline.net/lote/detalhe/317610", " MOTOR DE GIRO CAT 345C")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2.000,00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=HYPERLINK("https://www.leilaoonline.net/lote/detalhe/317468", "054")</f>
      </c>
      <c r="B53" s="4" t="s">
        <f>=HYPERLINK("https://www.leilaoonline.net/lote/detalhe/317468", " MOTOR DE GIRO CAT")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=HYPERLINK("https://www.leilaoonline.net/lote/detalhe/317452", "055")</f>
      </c>
      <c r="B54" s="4" t="s">
        <f>=HYPERLINK("https://www.leilaoonline.net/lote/detalhe/317452", " MOTOR DE GIRO KOMATSU PC 600")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=HYPERLINK("https://www.leilaoonline.net/lote/detalhe/317611", "056")</f>
      </c>
      <c r="B55" s="4" t="s">
        <f>=HYPERLINK("https://www.leilaoonline.net/lote/detalhe/317611", " MOTOR DE GIRO JCB 330")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=HYPERLINK("https://www.leilaoonline.net/lote/detalhe/317487", "057")</f>
      </c>
      <c r="B56" s="4" t="s">
        <f>=HYPERLINK("https://www.leilaoonline.net/lote/detalhe/317487", " MOTOR DE GIRO KOMATSU PC600")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=HYPERLINK("https://www.leilaoonline.net/lote/detalhe/317625", "058")</f>
      </c>
      <c r="B57" s="4" t="s">
        <f>=HYPERLINK("https://www.leilaoonline.net/lote/detalhe/317625", " MOTOR DE GIRO CAT 320 DL")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=HYPERLINK("https://www.leilaoonline.net/lote/detalhe/317623", "059")</f>
      </c>
      <c r="B58" s="4" t="s">
        <f>=HYPERLINK("https://www.leilaoonline.net/lote/detalhe/317623", " MOTOR DE GIRO KOMATSU PC 600")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=HYPERLINK("https://www.leilaoonline.net/lote/detalhe/317484", "060")</f>
      </c>
      <c r="B59" s="4" t="s">
        <f>=HYPERLINK("https://www.leilaoonline.net/lote/detalhe/317484", " MOTOR DE GIRO CAT")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=HYPERLINK("https://www.leilaoonline.net/lote/detalhe/317447", "061")</f>
      </c>
      <c r="B60" s="4" t="s">
        <f>=HYPERLINK("https://www.leilaoonline.net/lote/detalhe/317447", " TRANSMISSÃO CAT D8N")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=HYPERLINK("https://www.leilaoonline.net/lote/detalhe/317467", "063")</f>
      </c>
      <c r="B61" s="4" t="s">
        <f>=HYPERLINK("https://www.leilaoonline.net/lote/detalhe/317467", " TRANSMISSÃO CAT D4E")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=HYPERLINK("https://www.leilaoonline.net/lote/detalhe/317673", "064")</f>
      </c>
      <c r="B62" s="4" t="s">
        <f>=HYPERLINK("https://www.leilaoonline.net/lote/detalhe/317673", " TRANSMISSÃO CAT 621B")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2.000,00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=HYPERLINK("https://www.leilaoonline.net/lote/detalhe/317445", "065")</f>
      </c>
      <c r="B63" s="4" t="s">
        <f>=HYPERLINK("https://www.leilaoonline.net/lote/detalhe/317445", " TRANSMISSÃO CAT D7E")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=HYPERLINK("https://www.leilaoonline.net/lote/detalhe/317486", "065")</f>
      </c>
      <c r="B64" s="4" t="s">
        <f>=HYPERLINK("https://www.leilaoonline.net/lote/detalhe/317486", " TRANSMISSÃO CAT D7E")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2.000,00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=HYPERLINK("https://www.leilaoonline.net/lote/detalhe/317464", "066")</f>
      </c>
      <c r="B65" s="4" t="s">
        <f>=HYPERLINK("https://www.leilaoonline.net/lote/detalhe/317464", " TRANSMISSÃO CAT D8H")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=HYPERLINK("https://www.leilaoonline.net/lote/detalhe/317446", "069")</f>
      </c>
      <c r="B66" s="4" t="s">
        <f>=HYPERLINK("https://www.leilaoonline.net/lote/detalhe/317446", " TRANSMISSÃO CAT 950G")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=HYPERLINK("https://www.leilaoonline.net/lote/detalhe/317607", "070")</f>
      </c>
      <c r="B67" s="4" t="s">
        <f>=HYPERLINK("https://www.leilaoonline.net/lote/detalhe/317607", " TRANSMISSÃO CAT D8K")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5.000,00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=HYPERLINK("https://www.leilaoonline.net/lote/detalhe/317606", "071")</f>
      </c>
      <c r="B68" s="4" t="s">
        <f>=HYPERLINK("https://www.leilaoonline.net/lote/detalhe/317606", " TRANSMISSÃO CLARK")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=HYPERLINK("https://www.leilaoonline.net/lote/detalhe/317605", "072")</f>
      </c>
      <c r="B69" s="4" t="s">
        <f>=HYPERLINK("https://www.leilaoonline.net/lote/detalhe/317605", " TRANSMISSÃO CLARK")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=HYPERLINK("https://www.leilaoonline.net/lote/detalhe/317622", "073")</f>
      </c>
      <c r="B70" s="4" t="s">
        <f>=HYPERLINK("https://www.leilaoonline.net/lote/detalhe/317622", " TRANSMISSÃO ZF")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=HYPERLINK("https://www.leilaoonline.net/lote/detalhe/317472", "075")</f>
      </c>
      <c r="B71" s="4" t="s">
        <f>=HYPERLINK("https://www.leilaoonline.net/lote/detalhe/317472", " RODA GUIA LIEBHEER")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=HYPERLINK("https://www.leilaoonline.net/lote/detalhe/317471", "079")</f>
      </c>
      <c r="B72" s="4" t="s">
        <f>=HYPERLINK("https://www.leilaoonline.net/lote/detalhe/317471", " RODA GUIA CAT D9H")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=HYPERLINK("https://www.leilaoonline.net/lote/detalhe/317451", "080")</f>
      </c>
      <c r="B73" s="4" t="s">
        <f>=HYPERLINK("https://www.leilaoonline.net/lote/detalhe/317451", " RODA CAT CAT D8K")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2.000,00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=HYPERLINK("https://www.leilaoonline.net/lote/detalhe/317470", "082")</f>
      </c>
      <c r="B74" s="4" t="s">
        <f>=HYPERLINK("https://www.leilaoonline.net/lote/detalhe/317470", " RODA GUIA HYUNDAY")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=HYPERLINK("https://www.leilaoonline.net/lote/detalhe/317473", "086")</f>
      </c>
      <c r="B75" s="4" t="s">
        <f>=HYPERLINK("https://www.leilaoonline.net/lote/detalhe/317473", " RODA GUIA KOMATSU PC 150")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=HYPERLINK("https://www.leilaoonline.net/lote/detalhe/317448", "088")</f>
      </c>
      <c r="B76" s="4" t="s">
        <f>=HYPERLINK("https://www.leilaoonline.net/lote/detalhe/317448", " RODA GUIA CAT D8N")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=HYPERLINK("https://www.leilaoonline.net/lote/detalhe/317488", "100")</f>
      </c>
      <c r="B77" s="4" t="s">
        <f>=HYPERLINK("https://www.leilaoonline.net/lote/detalhe/317488", " COMANDO HIDRAULICO")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2.000,00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=HYPERLINK("https://www.leilaoonline.net/lote/detalhe/317454", "101")</f>
      </c>
      <c r="B78" s="4" t="s">
        <f>=HYPERLINK("https://www.leilaoonline.net/lote/detalhe/317454", " COMANDO HIDRAULICO")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=HYPERLINK("https://www.leilaoonline.net/lote/detalhe/317480", "102")</f>
      </c>
      <c r="B79" s="4" t="s">
        <f>=HYPERLINK("https://www.leilaoonline.net/lote/detalhe/317480", " COMANDO HIDRAULICO")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=HYPERLINK("https://www.leilaoonline.net/lote/detalhe/317621", "105")</f>
      </c>
      <c r="B80" s="4" t="s">
        <f>=HYPERLINK("https://www.leilaoonline.net/lote/detalhe/317621", " COMANDO HIDRAULICO")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=HYPERLINK("https://www.leilaoonline.net/lote/detalhe/317620", "106")</f>
      </c>
      <c r="B81" s="4" t="s">
        <f>=HYPERLINK("https://www.leilaoonline.net/lote/detalhe/317620", " COMANDO HIDRAULICO")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=HYPERLINK("https://www.leilaoonline.net/lote/detalhe/317482", "110")</f>
      </c>
      <c r="B82" s="4" t="s">
        <f>=HYPERLINK("https://www.leilaoonline.net/lote/detalhe/317482", " RADIADOR DOOSAN DL-250")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=HYPERLINK("https://www.leilaoonline.net/lote/detalhe/317624", "111")</f>
      </c>
      <c r="B83" s="4" t="s">
        <f>=HYPERLINK("https://www.leilaoonline.net/lote/detalhe/317624", " RADIADOR CAT D9H")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=HYPERLINK("https://www.leilaoonline.net/lote/detalhe/317483", "112")</f>
      </c>
      <c r="B84" s="4" t="s">
        <f>=HYPERLINK("https://www.leilaoonline.net/lote/detalhe/317483", " RADIADOR CAT 320B")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=HYPERLINK("https://www.leilaoonline.net/lote/detalhe/317674", "113")</f>
      </c>
      <c r="B85" s="4" t="s">
        <f>=HYPERLINK("https://www.leilaoonline.net/lote/detalhe/317674", " RADIADOR CAT 621R")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=HYPERLINK("https://www.leilaoonline.net/lote/detalhe/317662", "114")</f>
      </c>
      <c r="B86" s="4" t="s">
        <f>=HYPERLINK("https://www.leilaoonline.net/lote/detalhe/317662", " RADIADOR CAT 950H")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=HYPERLINK("https://www.leilaoonline.net/lote/detalhe/317481", "115")</f>
      </c>
      <c r="B87" s="4" t="s">
        <f>=HYPERLINK("https://www.leilaoonline.net/lote/detalhe/317481", " RADIADOR VOLVO G940")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=HYPERLINK("https://www.leilaoonline.net/lote/detalhe/317459", "116")</f>
      </c>
      <c r="B88" s="4" t="s">
        <f>=HYPERLINK("https://www.leilaoonline.net/lote/detalhe/317459", " RADIADOR KOMATSU PC200")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=HYPERLINK("https://www.leilaoonline.net/lote/detalhe/317458", "117")</f>
      </c>
      <c r="B89" s="4" t="s">
        <f>=HYPERLINK("https://www.leilaoonline.net/lote/detalhe/317458", " RADIADOR VOGELE 50")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=HYPERLINK("https://www.leilaoonline.net/lote/detalhe/317492", "118")</f>
      </c>
      <c r="B90" s="4" t="s">
        <f>=HYPERLINK("https://www.leilaoonline.net/lote/detalhe/317492", " RADIADOR VOLVO G940")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=HYPERLINK("https://www.leilaoonline.net/lote/detalhe/317494", "121")</f>
      </c>
      <c r="B91" s="4" t="s">
        <f>=HYPERLINK("https://www.leilaoonline.net/lote/detalhe/317494", " TROCADOR DE CALOR TEMA TERRA")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=HYPERLINK("https://www.leilaoonline.net/lote/detalhe/317499", "122")</f>
      </c>
      <c r="B92" s="4" t="s">
        <f>=HYPERLINK("https://www.leilaoonline.net/lote/detalhe/317499", " TROCADOR DE CALOR TEMA TERRA")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=HYPERLINK("https://www.leilaoonline.net/lote/detalhe/317652", "126")</f>
      </c>
      <c r="B93" s="4" t="s">
        <f>=HYPERLINK("https://www.leilaoonline.net/lote/detalhe/317652", " CABINE JCB 3.C (VAZIA)")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=HYPERLINK("https://www.leilaoonline.net/lote/detalhe/317651", "127")</f>
      </c>
      <c r="B94" s="4" t="s">
        <f>=HYPERLINK("https://www.leilaoonline.net/lote/detalhe/317651", " CABINE LIEBHEER (VAZIA 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=HYPERLINK("https://www.leilaoonline.net/lote/detalhe/317653", "128")</f>
      </c>
      <c r="B95" s="4" t="s">
        <f>=HYPERLINK("https://www.leilaoonline.net/lote/detalhe/317653", " CABINE LIEBHEER (VAZIA 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=HYPERLINK("https://www.leilaoonline.net/lote/detalhe/317533", "129")</f>
      </c>
      <c r="B96" s="4" t="s">
        <f>=HYPERLINK("https://www.leilaoonline.net/lote/detalhe/317533", " CABINE CAT (VAZIA)")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=HYPERLINK("https://www.leilaoonline.net/lote/detalhe/317654", "130")</f>
      </c>
      <c r="B97" s="4" t="s">
        <f>=HYPERLINK("https://www.leilaoonline.net/lote/detalhe/317654", " CABINE CAT 950G (VAZIA)")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=HYPERLINK("https://www.leilaoonline.net/lote/detalhe/317655", "131")</f>
      </c>
      <c r="B98" s="4" t="s">
        <f>=HYPERLINK("https://www.leilaoonline.net/lote/detalhe/317655", " CABINE CASE 721 C (VAZIA)")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=HYPERLINK("https://www.leilaoonline.net/lote/detalhe/317534", "132")</f>
      </c>
      <c r="B99" s="4" t="s">
        <f>=HYPERLINK("https://www.leilaoonline.net/lote/detalhe/317534", " CABINE KOMATSU PC 600 (VAZIA)")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=HYPERLINK("https://www.leilaoonline.net/lote/detalhe/317668", "133")</f>
      </c>
      <c r="B100" s="4" t="s">
        <f>=HYPERLINK("https://www.leilaoonline.net/lote/detalhe/317668", " MINI CARREGADEIRA CAT 246D (SEM MOTOR 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=HYPERLINK("https://www.leilaoonline.net/lote/detalhe/317664", "134")</f>
      </c>
      <c r="B101" s="4" t="s">
        <f>=HYPERLINK("https://www.leilaoonline.net/lote/detalhe/317664", " MINI CARREGADEIRA CAT 226 (SEM MOTOR 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=HYPERLINK("https://www.leilaoonline.net/lote/detalhe/317656", "136")</f>
      </c>
      <c r="B102" s="4" t="s">
        <f>=HYPERLINK("https://www.leilaoonline.net/lote/detalhe/317656", " PISTÃO CAT 330C")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350.00</t>
        </is>
      </c>
    </row>
    <row collapsed="false" customFormat="false" customHeight="false" hidden="false" ht="12.1" outlineLevel="0" r="103">
      <c r="A103" s="5" t="s">
        <f>=HYPERLINK("https://www.leilaoonline.net/lote/detalhe/317657", "137")</f>
      </c>
      <c r="B103" s="4" t="s">
        <f>=HYPERLINK("https://www.leilaoonline.net/lote/detalhe/317657", " PISTÃO CAT 330C")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350.00</t>
        </is>
      </c>
    </row>
    <row collapsed="false" customFormat="false" customHeight="false" hidden="false" ht="12.1" outlineLevel="0" r="104">
      <c r="A104" s="5" t="s">
        <f>=HYPERLINK("https://www.leilaoonline.net/lote/detalhe/317540", "140")</f>
      </c>
      <c r="B104" s="4" t="s">
        <f>=HYPERLINK("https://www.leilaoonline.net/lote/detalhe/317540", " PISTÃO CAT D6-T")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300.00</t>
        </is>
      </c>
    </row>
    <row collapsed="false" customFormat="false" customHeight="false" hidden="false" ht="12.1" outlineLevel="0" r="105">
      <c r="A105" s="5" t="s">
        <f>=HYPERLINK("https://www.leilaoonline.net/lote/detalhe/317555", "141")</f>
      </c>
      <c r="B105" s="4" t="s">
        <f>=HYPERLINK("https://www.leilaoonline.net/lote/detalhe/317555", " PISTÃO CAT 966H LEVANTE")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300.00</t>
        </is>
      </c>
    </row>
    <row collapsed="false" customFormat="false" customHeight="false" hidden="false" ht="12.1" outlineLevel="0" r="106">
      <c r="A106" s="5" t="s">
        <f>=HYPERLINK("https://www.leilaoonline.net/lote/detalhe/317539", "143")</f>
      </c>
      <c r="B106" s="4" t="s">
        <f>=HYPERLINK("https://www.leilaoonline.net/lote/detalhe/317539", " PISTÃO CAT 330C")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5.000,00</t>
        </is>
      </c>
      <c r="F106" s="4" t="inlineStr">
        <is>
          <t>350.00</t>
        </is>
      </c>
    </row>
    <row collapsed="false" customFormat="false" customHeight="false" hidden="false" ht="12.1" outlineLevel="0" r="107">
      <c r="A107" s="5" t="s">
        <f>=HYPERLINK("https://www.leilaoonline.net/lote/detalhe/317543", "145")</f>
      </c>
      <c r="B107" s="4" t="s">
        <f>=HYPERLINK("https://www.leilaoonline.net/lote/detalhe/317543", " PISTÃO CAT 966H")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300.00</t>
        </is>
      </c>
    </row>
    <row collapsed="false" customFormat="false" customHeight="false" hidden="false" ht="12.1" outlineLevel="0" r="108">
      <c r="A108" s="5" t="s">
        <f>=HYPERLINK("https://www.leilaoonline.net/lote/detalhe/317549", "146")</f>
      </c>
      <c r="B108" s="4" t="s">
        <f>=HYPERLINK("https://www.leilaoonline.net/lote/detalhe/317549", " PISTÃO CAT966H")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300.00</t>
        </is>
      </c>
    </row>
    <row collapsed="false" customFormat="false" customHeight="false" hidden="false" ht="12.1" outlineLevel="0" r="109">
      <c r="A109" s="5" t="s">
        <f>=HYPERLINK("https://www.leilaoonline.net/lote/detalhe/317546", "148")</f>
      </c>
      <c r="B109" s="4" t="s">
        <f>=HYPERLINK("https://www.leilaoonline.net/lote/detalhe/317546", " PISTÃO CAT COM H 330C")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=HYPERLINK("https://www.leilaoonline.net/lote/detalhe/317548", "149")</f>
      </c>
      <c r="B110" s="4" t="s">
        <f>=HYPERLINK("https://www.leilaoonline.net/lote/detalhe/317548", " PISTÃO CAT 966H")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=HYPERLINK("https://www.leilaoonline.net/lote/detalhe/317628", "150")</f>
      </c>
      <c r="B111" s="4" t="s">
        <f>=HYPERLINK("https://www.leilaoonline.net/lote/detalhe/317628", " CONCHA CAT 416 D")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=HYPERLINK("https://www.leilaoonline.net/lote/detalhe/317629", "151")</f>
      </c>
      <c r="B112" s="4" t="s">
        <f>=HYPERLINK("https://www.leilaoonline.net/lote/detalhe/317629", " CONCHA JCB 3C")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=HYPERLINK("https://www.leilaoonline.net/lote/detalhe/317495", "152")</f>
      </c>
      <c r="B113" s="4" t="s">
        <f>=HYPERLINK("https://www.leilaoonline.net/lote/detalhe/317495", " TANQUE HIDRAULICO CAT 924G")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1.000,00</t>
        </is>
      </c>
      <c r="F113" s="4" t="inlineStr">
        <is>
          <t>300.00</t>
        </is>
      </c>
    </row>
    <row collapsed="false" customFormat="false" customHeight="false" hidden="false" ht="12.1" outlineLevel="0" r="114">
      <c r="A114" s="5" t="s">
        <f>=HYPERLINK("https://www.leilaoonline.net/lote/detalhe/317496", "153")</f>
      </c>
      <c r="B114" s="4" t="s">
        <f>=HYPERLINK("https://www.leilaoonline.net/lote/detalhe/317496", " TANQUE HIDRAULICO CAT 336D")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300.00</t>
        </is>
      </c>
    </row>
    <row collapsed="false" customFormat="false" customHeight="false" hidden="false" ht="12.1" outlineLevel="0" r="115">
      <c r="A115" s="5" t="s">
        <f>=HYPERLINK("https://www.leilaoonline.net/lote/detalhe/317497", "154")</f>
      </c>
      <c r="B115" s="4" t="s">
        <f>=HYPERLINK("https://www.leilaoonline.net/lote/detalhe/317497", " TANQUE HIDRAULICO CAT D6R")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300.00</t>
        </is>
      </c>
    </row>
    <row collapsed="false" customFormat="false" customHeight="false" hidden="false" ht="12.1" outlineLevel="0" r="116">
      <c r="A116" s="5" t="s">
        <f>=HYPERLINK("https://www.leilaoonline.net/lote/detalhe/317632", "155")</f>
      </c>
      <c r="B116" s="4" t="s">
        <f>=HYPERLINK("https://www.leilaoonline.net/lote/detalhe/317632", "CONCHA DOOSAN  DL 250")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300.00</t>
        </is>
      </c>
    </row>
    <row collapsed="false" customFormat="false" customHeight="false" hidden="false" ht="12.1" outlineLevel="0" r="117">
      <c r="A117" s="5" t="s">
        <f>=HYPERLINK("https://www.leilaoonline.net/lote/detalhe/317631", "156")</f>
      </c>
      <c r="B117" s="4" t="s">
        <f>=HYPERLINK("https://www.leilaoonline.net/lote/detalhe/317631", " CONCHA DOOSAN")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3.000,00</t>
        </is>
      </c>
      <c r="F117" s="4" t="inlineStr">
        <is>
          <t>300.00</t>
        </is>
      </c>
    </row>
    <row collapsed="false" customFormat="false" customHeight="false" hidden="false" ht="12.1" outlineLevel="0" r="118">
      <c r="A118" s="5" t="s">
        <f>=HYPERLINK("https://www.leilaoonline.net/lote/detalhe/317635", "157")</f>
      </c>
      <c r="B118" s="4" t="s">
        <f>=HYPERLINK("https://www.leilaoonline.net/lote/detalhe/317635", " CONCHA DOOSAN")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3.000,00</t>
        </is>
      </c>
      <c r="F118" s="4" t="inlineStr">
        <is>
          <t>300.00</t>
        </is>
      </c>
    </row>
    <row collapsed="false" customFormat="false" customHeight="false" hidden="false" ht="12.1" outlineLevel="0" r="119">
      <c r="A119" s="5" t="s">
        <f>=HYPERLINK("https://www.leilaoonline.net/lote/detalhe/317536", "158")</f>
      </c>
      <c r="B119" s="4" t="s">
        <f>=HYPERLINK("https://www.leilaoonline.net/lote/detalhe/317536", " PLATAFORMA D4E")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=HYPERLINK("https://www.leilaoonline.net/lote/detalhe/317535", "159")</f>
      </c>
      <c r="B120" s="4" t="s">
        <f>=HYPERLINK("https://www.leilaoonline.net/lote/detalhe/317535", " CAPOTA CAT")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=HYPERLINK("https://www.leilaoonline.net/lote/detalhe/317542", "164")</f>
      </c>
      <c r="B121" s="4" t="s">
        <f>=HYPERLINK("https://www.leilaoonline.net/lote/detalhe/317542", " PISTÃO CAT D8H")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=HYPERLINK("https://www.leilaoonline.net/lote/detalhe/317547", "165")</f>
      </c>
      <c r="B122" s="4" t="s">
        <f>=HYPERLINK("https://www.leilaoonline.net/lote/detalhe/317547", " PISTÃO CAT 966H")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1.500,00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=HYPERLINK("https://www.leilaoonline.net/lote/detalhe/317544", "166")</f>
      </c>
      <c r="B123" s="4" t="s">
        <f>=HYPERLINK("https://www.leilaoonline.net/lote/detalhe/317544", " PISTÃO GALEO")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300.00</t>
        </is>
      </c>
    </row>
    <row collapsed="false" customFormat="false" customHeight="false" hidden="false" ht="12.1" outlineLevel="0" r="124">
      <c r="A124" s="5" t="s">
        <f>=HYPERLINK("https://www.leilaoonline.net/lote/detalhe/317538", "169")</f>
      </c>
      <c r="B124" s="4" t="s">
        <f>=HYPERLINK("https://www.leilaoonline.net/lote/detalhe/317538", " PISTÃO CAT 950H")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=HYPERLINK("https://www.leilaoonline.net/lote/detalhe/317551", "170")</f>
      </c>
      <c r="B125" s="4" t="s">
        <f>=HYPERLINK("https://www.leilaoonline.net/lote/detalhe/317551", " PISTÃO CAT 950H")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=HYPERLINK("https://www.leilaoonline.net/lote/detalhe/317561", "171")</f>
      </c>
      <c r="B126" s="4" t="s">
        <f>=HYPERLINK("https://www.leilaoonline.net/lote/detalhe/317561", " PISTÃO CAT 950G")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=HYPERLINK("https://www.leilaoonline.net/lote/detalhe/317562", "172")</f>
      </c>
      <c r="B127" s="4" t="s">
        <f>=HYPERLINK("https://www.leilaoonline.net/lote/detalhe/317562", " PISTÃO CAT 950H")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=HYPERLINK("https://www.leilaoonline.net/lote/detalhe/317545", "173")</f>
      </c>
      <c r="B128" s="4" t="s">
        <f>=HYPERLINK("https://www.leilaoonline.net/lote/detalhe/317545", " PISTÃO CAT D6D")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=HYPERLINK("https://www.leilaoonline.net/lote/detalhe/317550", "174")</f>
      </c>
      <c r="B129" s="4" t="s">
        <f>=HYPERLINK("https://www.leilaoonline.net/lote/detalhe/317550", " PISTÃO VOLVO")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=HYPERLINK("https://www.leilaoonline.net/lote/detalhe/317557", "187")</f>
      </c>
      <c r="B130" s="4" t="s">
        <f>=HYPERLINK("https://www.leilaoonline.net/lote/detalhe/317557", " PISTÃO CAT D8K")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=HYPERLINK("https://www.leilaoonline.net/lote/detalhe/317552", "188")</f>
      </c>
      <c r="B131" s="4" t="s">
        <f>=HYPERLINK("https://www.leilaoonline.net/lote/detalhe/317552", " PISTÃO CAT 938G")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=HYPERLINK("https://www.leilaoonline.net/lote/detalhe/317553", "189")</f>
      </c>
      <c r="B132" s="4" t="s">
        <f>=HYPERLINK("https://www.leilaoonline.net/lote/detalhe/317553", " PISTÃO CAT 938H")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=HYPERLINK("https://www.leilaoonline.net/lote/detalhe/317556", "191")</f>
      </c>
      <c r="B133" s="4" t="s">
        <f>=HYPERLINK("https://www.leilaoonline.net/lote/detalhe/317556", " PISTÃO CAT 938H")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=HYPERLINK("https://www.leilaoonline.net/lote/detalhe/317558", "192")</f>
      </c>
      <c r="B134" s="4" t="s">
        <f>=HYPERLINK("https://www.leilaoonline.net/lote/detalhe/317558", " PISTÃO DOOSAN")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=HYPERLINK("https://www.leilaoonline.net/lote/detalhe/317560", "193")</f>
      </c>
      <c r="B135" s="4" t="s">
        <f>=HYPERLINK("https://www.leilaoonline.net/lote/detalhe/317560", " PISTÃO DOOSAN")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1.000,00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=HYPERLINK("https://www.leilaoonline.net/lote/detalhe/317559", "194")</f>
      </c>
      <c r="B136" s="4" t="s">
        <f>=HYPERLINK("https://www.leilaoonline.net/lote/detalhe/317559", " PISTÃO DOOSAN")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=HYPERLINK("https://www.leilaoonline.net/lote/detalhe/317568", "195")</f>
      </c>
      <c r="B137" s="4" t="s">
        <f>=HYPERLINK("https://www.leilaoonline.net/lote/detalhe/317568", " PISTÃO CAT 416-C")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=HYPERLINK("https://www.leilaoonline.net/lote/detalhe/317564", "196")</f>
      </c>
      <c r="B138" s="4" t="s">
        <f>=HYPERLINK("https://www.leilaoonline.net/lote/detalhe/317564", " PISTÃO CAT 416-C")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=HYPERLINK("https://www.leilaoonline.net/lote/detalhe/317563", "198")</f>
      </c>
      <c r="B139" s="4" t="s">
        <f>=HYPERLINK("https://www.leilaoonline.net/lote/detalhe/317563", " PISTÃO JCB 330")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=HYPERLINK("https://www.leilaoonline.net/lote/detalhe/317566", "199")</f>
      </c>
      <c r="B140" s="4" t="s">
        <f>=HYPERLINK("https://www.leilaoonline.net/lote/detalhe/317566", " PISTÃO")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=HYPERLINK("https://www.leilaoonline.net/lote/detalhe/317498", "200")</f>
      </c>
      <c r="B141" s="4" t="s">
        <f>=HYPERLINK("https://www.leilaoonline.net/lote/detalhe/317498", " CARA DE CAVALO LIUGONG")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=HYPERLINK("https://www.leilaoonline.net/lote/detalhe/317630", "201")</f>
      </c>
      <c r="B142" s="4" t="s">
        <f>=HYPERLINK("https://www.leilaoonline.net/lote/detalhe/317630", " CARA DE CAVALO JCB 3-C")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=HYPERLINK("https://www.leilaoonline.net/lote/detalhe/317634", "207")</f>
      </c>
      <c r="B143" s="4" t="s">
        <f>=HYPERLINK("https://www.leilaoonline.net/lote/detalhe/317634", " RIPPER CAT D8K")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5.000,00</t>
        </is>
      </c>
      <c r="F143" s="4" t="inlineStr">
        <is>
          <t>300.00</t>
        </is>
      </c>
    </row>
    <row collapsed="false" customFormat="false" customHeight="false" hidden="false" ht="12.1" outlineLevel="0" r="144">
      <c r="A144" s="5" t="s">
        <f>=HYPERLINK("https://www.leilaoonline.net/lote/detalhe/317479", "210")</f>
      </c>
      <c r="B144" s="4" t="s">
        <f>=HYPERLINK("https://www.leilaoonline.net/lote/detalhe/317479", " RODA COM PNEU TOYOTA (UNIDADE)")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1.000,00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=HYPERLINK("https://www.leilaoonline.net/lote/detalhe/317461", "211")</f>
      </c>
      <c r="B145" s="4" t="s">
        <f>=HYPERLINK("https://www.leilaoonline.net/lote/detalhe/317461", " RODA COM PNEU CAT 420-F (UNIDADE)")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1.000,00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=HYPERLINK("https://www.leilaoonline.net/lote/detalhe/317478", "212")</f>
      </c>
      <c r="B146" s="4" t="s">
        <f>=HYPERLINK("https://www.leilaoonline.net/lote/detalhe/317478", " RODA COM PNEU F-450 (UNIDADE)")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1.000,00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=HYPERLINK("https://www.leilaoonline.net/lote/detalhe/317460", "213")</f>
      </c>
      <c r="B147" s="4" t="s">
        <f>=HYPERLINK("https://www.leilaoonline.net/lote/detalhe/317460", " RODA COM PNEU C-10 (UNIDADE)")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1.000,00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=HYPERLINK("https://www.leilaoonline.net/lote/detalhe/317466", "214")</f>
      </c>
      <c r="B148" s="4" t="s">
        <f>=HYPERLINK("https://www.leilaoonline.net/lote/detalhe/317466", " RODA COM PNEU PARA CANARINHO (02 UNIDADES )")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1.000,00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=HYPERLINK("https://www.leilaoonline.net/lote/detalhe/317506", "215")</f>
      </c>
      <c r="B149" s="4" t="s">
        <f>=HYPERLINK("https://www.leilaoonline.net/lote/detalhe/317506", " RODA COM PNEU PARA CANARINHO (04 UNIDADES )")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=HYPERLINK("https://www.leilaoonline.net/lote/detalhe/317462", "218")</f>
      </c>
      <c r="B150" s="4" t="s">
        <f>=HYPERLINK("https://www.leilaoonline.net/lote/detalhe/317462", " RODA COM PNEU 23.5-25 (UNIDADE)")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=HYPERLINK("https://www.leilaoonline.net/lote/detalhe/317476", "219")</f>
      </c>
      <c r="B151" s="4" t="s">
        <f>=HYPERLINK("https://www.leilaoonline.net/lote/detalhe/317476", " RODA COM PNEU 11.00-22 (UNIDADE)")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1.000,00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=HYPERLINK("https://www.leilaoonline.net/lote/detalhe/317490", "221")</f>
      </c>
      <c r="B152" s="4" t="s">
        <f>=HYPERLINK("https://www.leilaoonline.net/lote/detalhe/317490", " RODA COM PNEU 11.00-22 (3 UNIDADES)")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1.000,00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=HYPERLINK("https://www.leilaoonline.net/lote/detalhe/317450", "222")</f>
      </c>
      <c r="B153" s="4" t="s">
        <f>=HYPERLINK("https://www.leilaoonline.net/lote/detalhe/317450", " RODA COM PNEU 11.00-22 (5 UNIDADES 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1.000,00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=HYPERLINK("https://www.leilaoonline.net/lote/detalhe/317463", "223")</f>
      </c>
      <c r="B154" s="4" t="s">
        <f>=HYPERLINK("https://www.leilaoonline.net/lote/detalhe/317463", " RODA COM PNEU LIUGONG 14-17 (2 UNIDADES 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1.000,00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=HYPERLINK("https://www.leilaoonline.net/lote/detalhe/317615", "225")</f>
      </c>
      <c r="B155" s="4" t="s">
        <f>=HYPERLINK("https://www.leilaoonline.net/lote/detalhe/317615", " RADIADOR CAT 312 DL")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1.000,00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=HYPERLINK("https://www.leilaoonline.net/lote/detalhe/317613", "227")</f>
      </c>
      <c r="B156" s="4" t="s">
        <f>=HYPERLINK("https://www.leilaoonline.net/lote/detalhe/317613", " DIFERENCIAL TRASEIRO CAT 950G")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5.000,00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=HYPERLINK("https://www.leilaoonline.net/lote/detalhe/317616", "228")</f>
      </c>
      <c r="B157" s="4" t="s">
        <f>=HYPERLINK("https://www.leilaoonline.net/lote/detalhe/317616", " DIFERENCIAL TRASEIRO CAT 950GH")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5.000,00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=HYPERLINK("https://www.leilaoonline.net/lote/detalhe/317474", "229")</f>
      </c>
      <c r="B158" s="4" t="s">
        <f>=HYPERLINK("https://www.leilaoonline.net/lote/detalhe/317474", " DIFERENCIAL TRASEIRO CAT 950G")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5.000,00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=HYPERLINK("https://www.leilaoonline.net/lote/detalhe/317477", "230")</f>
      </c>
      <c r="B159" s="4" t="s">
        <f>=HYPERLINK("https://www.leilaoonline.net/lote/detalhe/317477", " DIFERENCIAL DIANTEIRO CAT 950H")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=HYPERLINK("https://www.leilaoonline.net/lote/detalhe/317449", "231")</f>
      </c>
      <c r="B160" s="4" t="s">
        <f>=HYPERLINK("https://www.leilaoonline.net/lote/detalhe/317449", " DIFERENCIAL DIANTEIRO CAT 950G")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=HYPERLINK("https://www.leilaoonline.net/lote/detalhe/317618", "232")</f>
      </c>
      <c r="B161" s="4" t="s">
        <f>=HYPERLINK("https://www.leilaoonline.net/lote/detalhe/317618", " DIFERENCIAL TRASEIRO CAT 966H")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7.000,00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=HYPERLINK("https://www.leilaoonline.net/lote/detalhe/317608", "233")</f>
      </c>
      <c r="B162" s="4" t="s">
        <f>=HYPERLINK("https://www.leilaoonline.net/lote/detalhe/317608", " DIFERENCIAL TRASEIRO CAT 966H")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7.000,00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=HYPERLINK("https://www.leilaoonline.net/lote/detalhe/317609", "234")</f>
      </c>
      <c r="B163" s="4" t="s">
        <f>=HYPERLINK("https://www.leilaoonline.net/lote/detalhe/317609", " DIFERENCIAL DIANTEIRO CAT 966H")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7.000,00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=HYPERLINK("https://www.leilaoonline.net/lote/detalhe/317617", "235")</f>
      </c>
      <c r="B164" s="4" t="s">
        <f>=HYPERLINK("https://www.leilaoonline.net/lote/detalhe/317617", " DIFERENCIAL DIANTEIRO CAT 966H")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7.000,00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=HYPERLINK("https://www.leilaoonline.net/lote/detalhe/317614", "236")</f>
      </c>
      <c r="B165" s="4" t="s">
        <f>=HYPERLINK("https://www.leilaoonline.net/lote/detalhe/317614", " DIFERENCIAL TRASEIRO CAT 938H")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7.000,00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=HYPERLINK("https://www.leilaoonline.net/lote/detalhe/317489", "237")</f>
      </c>
      <c r="B166" s="4" t="s">
        <f>=HYPERLINK("https://www.leilaoonline.net/lote/detalhe/317489", " DIFERENCIAL")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7.000,00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=HYPERLINK("https://www.leilaoonline.net/lote/detalhe/317493", "238")</f>
      </c>
      <c r="B167" s="4" t="s">
        <f>=HYPERLINK("https://www.leilaoonline.net/lote/detalhe/317493", " DIFERENCIAL TRASEIRO CAT 938G")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5.000,00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=HYPERLINK("https://www.leilaoonline.net/lote/detalhe/317456", "239")</f>
      </c>
      <c r="B168" s="4" t="s">
        <f>=HYPERLINK("https://www.leilaoonline.net/lote/detalhe/317456", " DIFERENCIAL TRASEIRO CAT 950G")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5.000,00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=HYPERLINK("https://www.leilaoonline.net/lote/detalhe/317485", "240")</f>
      </c>
      <c r="B169" s="4" t="s">
        <f>=HYPERLINK("https://www.leilaoonline.net/lote/detalhe/317485", " DIFERENCIAL TRASEIRO CAT 950H")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5.000,00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=HYPERLINK("https://www.leilaoonline.net/lote/detalhe/317469", "241")</f>
      </c>
      <c r="B170" s="4" t="s">
        <f>=HYPERLINK("https://www.leilaoonline.net/lote/detalhe/317469", " DIFERENCIAL DIANTEIRO VPLVO L120F")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3.000,00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=HYPERLINK("https://www.leilaoonline.net/lote/detalhe/317627", "242")</f>
      </c>
      <c r="B171" s="4" t="s">
        <f>=HYPERLINK("https://www.leilaoonline.net/lote/detalhe/317627", " DIFERENCIAL DIANTEIRO CAT 938G")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5.000,00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=HYPERLINK("https://www.leilaoonline.net/lote/detalhe/317457", "243")</f>
      </c>
      <c r="B172" s="4" t="s">
        <f>=HYPERLINK("https://www.leilaoonline.net/lote/detalhe/317457", " DIFERENCIAL DIANTEIRO CAT")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5.000,00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=HYPERLINK("https://www.leilaoonline.net/lote/detalhe/317505", "250")</f>
      </c>
      <c r="B173" s="4" t="s">
        <f>=HYPERLINK("https://www.leilaoonline.net/lote/detalhe/317505", " MOTOR CAT 3406")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15.000,00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=HYPERLINK("https://www.leilaoonline.net/lote/detalhe/317508", "252")</f>
      </c>
      <c r="B174" s="4" t="s">
        <f>=HYPERLINK("https://www.leilaoonline.net/lote/detalhe/317508", " MOTOR KOMATSU PC 400")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=HYPERLINK("https://www.leilaoonline.net/lote/detalhe/317509", "253")</f>
      </c>
      <c r="B175" s="4" t="s">
        <f>=HYPERLINK("https://www.leilaoonline.net/lote/detalhe/317509", " MOTOR KOMATSU PC 600")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=HYPERLINK("https://www.leilaoonline.net/lote/detalhe/317507", "254")</f>
      </c>
      <c r="B176" s="4" t="s">
        <f>=HYPERLINK("https://www.leilaoonline.net/lote/detalhe/317507", " MOTOR KOMATSU PC 600")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=HYPERLINK("https://www.leilaoonline.net/lote/detalhe/317510", "255")</f>
      </c>
      <c r="B177" s="4" t="s">
        <f>=HYPERLINK("https://www.leilaoonline.net/lote/detalhe/317510", " MOTOR LIEBHEER")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3.000,00</t>
        </is>
      </c>
      <c r="F177" s="4" t="inlineStr">
        <is>
          <t>300.00</t>
        </is>
      </c>
    </row>
    <row collapsed="false" customFormat="false" customHeight="false" hidden="false" ht="12.1" outlineLevel="0" r="178">
      <c r="A178" s="5" t="s">
        <f>=HYPERLINK("https://www.leilaoonline.net/lote/detalhe/317511", "256")</f>
      </c>
      <c r="B178" s="4" t="s">
        <f>=HYPERLINK("https://www.leilaoonline.net/lote/detalhe/317511", " MOTOR LIEBHEER")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3.000,00</t>
        </is>
      </c>
      <c r="F178" s="4" t="inlineStr">
        <is>
          <t>300.00</t>
        </is>
      </c>
    </row>
    <row collapsed="false" customFormat="false" customHeight="false" hidden="false" ht="12.1" outlineLevel="0" r="179">
      <c r="A179" s="5" t="s">
        <f>=HYPERLINK("https://www.leilaoonline.net/lote/detalhe/317636", "267")</f>
      </c>
      <c r="B179" s="4" t="s">
        <f>=HYPERLINK("https://www.leilaoonline.net/lote/detalhe/317636", " TRANSMISSÃO ZF")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5.000,00</t>
        </is>
      </c>
      <c r="F179" s="4" t="inlineStr">
        <is>
          <t>300.00</t>
        </is>
      </c>
    </row>
    <row collapsed="false" customFormat="false" customHeight="false" hidden="false" ht="12.1" outlineLevel="0" r="180">
      <c r="A180" s="5" t="s">
        <f>=HYPERLINK("https://www.leilaoonline.net/lote/detalhe/317501", "268")</f>
      </c>
      <c r="B180" s="4" t="s">
        <f>=HYPERLINK("https://www.leilaoonline.net/lote/detalhe/317501", " CONJUNTO DE SAPATA CAT D6R (57 UNIDADES 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3.000,00</t>
        </is>
      </c>
      <c r="F180" s="4" t="inlineStr">
        <is>
          <t>300.00</t>
        </is>
      </c>
    </row>
    <row collapsed="false" customFormat="false" customHeight="false" hidden="false" ht="12.1" outlineLevel="0" r="181">
      <c r="A181" s="5" t="s">
        <f>=HYPERLINK("https://www.leilaoonline.net/lote/detalhe/317503", "269")</f>
      </c>
      <c r="B181" s="4" t="s">
        <f>=HYPERLINK("https://www.leilaoonline.net/lote/detalhe/317503", " RABICHO CAT D8K")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1.000,00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=HYPERLINK("https://www.leilaoonline.net/lote/detalhe/317502", "270")</f>
      </c>
      <c r="B182" s="4" t="s">
        <f>=HYPERLINK("https://www.leilaoonline.net/lote/detalhe/317502", " RABICHO CAR D9H")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8.000,00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=HYPERLINK("https://www.leilaoonline.net/lote/detalhe/317675", "271")</f>
      </c>
      <c r="B183" s="4" t="s">
        <f>=HYPERLINK("https://www.leilaoonline.net/lote/detalhe/317675", " MOITÃO 20 TONELADAS")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1.000,00</t>
        </is>
      </c>
      <c r="F183" s="4" t="inlineStr">
        <is>
          <t>100.00</t>
        </is>
      </c>
    </row>
    <row collapsed="false" customFormat="false" customHeight="false" hidden="false" ht="12.1" outlineLevel="0" r="184">
      <c r="A184" s="5" t="s">
        <f>=HYPERLINK("https://www.leilaoonline.net/lote/detalhe/317500", "272")</f>
      </c>
      <c r="B184" s="4" t="s">
        <f>=HYPERLINK("https://www.leilaoonline.net/lote/detalhe/317500", " GUINCHO 100 TONELADAS")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8.000,00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=HYPERLINK("https://www.leilaoonline.net/lote/detalhe/317541", "274")</f>
      </c>
      <c r="B185" s="4" t="s">
        <f>=HYPERLINK("https://www.leilaoonline.net/lote/detalhe/317541", " DIFERENCIAL DIANTEIRO VOLVO G 940")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3.000,00</t>
        </is>
      </c>
      <c r="F185" s="4" t="inlineStr">
        <is>
          <t>300.00</t>
        </is>
      </c>
    </row>
    <row collapsed="false" customFormat="false" customHeight="false" hidden="false" ht="12.1" outlineLevel="0" r="186">
      <c r="A186" s="5" t="s">
        <f>=HYPERLINK("https://www.leilaoonline.net/lote/detalhe/317637", "281")</f>
      </c>
      <c r="B186" s="4" t="s">
        <f>=HYPERLINK("https://www.leilaoonline.net/lote/detalhe/317637", " LÂMINA COM U E PISTÕES CAT")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25.000,00</t>
        </is>
      </c>
      <c r="F186" s="4" t="inlineStr">
        <is>
          <t>300.00</t>
        </is>
      </c>
    </row>
    <row collapsed="false" customFormat="false" customHeight="false" hidden="false" ht="12.1" outlineLevel="0" r="187">
      <c r="A187" s="5" t="s">
        <f>=HYPERLINK("https://www.leilaoonline.net/lote/detalhe/317512", "282")</f>
      </c>
      <c r="B187" s="4" t="s">
        <f>=HYPERLINK("https://www.leilaoonline.net/lote/detalhe/317512", " H DA CAT W130 COM PISTÕES")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3.000,00</t>
        </is>
      </c>
      <c r="F187" s="4" t="inlineStr">
        <is>
          <t>300.00</t>
        </is>
      </c>
    </row>
    <row collapsed="false" customFormat="false" customHeight="false" hidden="false" ht="12.1" outlineLevel="0" r="188">
      <c r="A188" s="5" t="s">
        <f>=HYPERLINK("https://www.leilaoonline.net/lote/detalhe/317658", "283")</f>
      </c>
      <c r="B188" s="4" t="s">
        <f>=HYPERLINK("https://www.leilaoonline.net/lote/detalhe/317658", " H DA CAT 950H")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3.000,00</t>
        </is>
      </c>
      <c r="F188" s="4" t="inlineStr">
        <is>
          <t>300.00</t>
        </is>
      </c>
    </row>
    <row collapsed="false" customFormat="false" customHeight="false" hidden="false" ht="12.1" outlineLevel="0" r="189">
      <c r="A189" s="5" t="s">
        <f>=HYPERLINK("https://www.leilaoonline.net/lote/detalhe/317660", "285")</f>
      </c>
      <c r="B189" s="4" t="s">
        <f>=HYPERLINK("https://www.leilaoonline.net/lote/detalhe/317660", " CONCHA CAT 950H")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3.000,00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=HYPERLINK("https://www.leilaoonline.net/lote/detalhe/317515", "286")</f>
      </c>
      <c r="B190" s="4" t="s">
        <f>=HYPERLINK("https://www.leilaoonline.net/lote/detalhe/317515", " BRAÇO JCB 3C")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2.000,00</t>
        </is>
      </c>
      <c r="F190" s="4" t="inlineStr">
        <is>
          <t>300.00</t>
        </is>
      </c>
    </row>
    <row collapsed="false" customFormat="false" customHeight="false" hidden="false" ht="12.1" outlineLevel="0" r="191">
      <c r="A191" s="5" t="s">
        <f>=HYPERLINK("https://www.leilaoonline.net/lote/detalhe/317513", "287")</f>
      </c>
      <c r="B191" s="4" t="s">
        <f>=HYPERLINK("https://www.leilaoonline.net/lote/detalhe/317513", " H DA CAT 938H")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3.000,00</t>
        </is>
      </c>
      <c r="F191" s="4" t="inlineStr">
        <is>
          <t>300.00</t>
        </is>
      </c>
    </row>
    <row collapsed="false" customFormat="false" customHeight="false" hidden="false" ht="12.1" outlineLevel="0" r="192">
      <c r="A192" s="5" t="s">
        <f>=HYPERLINK("https://www.leilaoonline.net/lote/detalhe/317514", "288")</f>
      </c>
      <c r="B192" s="4" t="s">
        <f>=HYPERLINK("https://www.leilaoonline.net/lote/detalhe/317514", " H DA CASE 721-C")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3.000,00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=HYPERLINK("https://www.leilaoonline.net/lote/detalhe/317572", "294")</f>
      </c>
      <c r="B193" s="4" t="s">
        <f>=HYPERLINK("https://www.leilaoonline.net/lote/detalhe/317572", " PISTÃO LEVANTE CAT 345 C")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3.000,00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=HYPERLINK("https://www.leilaoonline.net/lote/detalhe/317565", "295")</f>
      </c>
      <c r="B194" s="4" t="s">
        <f>=HYPERLINK("https://www.leilaoonline.net/lote/detalhe/317565", " PISTÃO LEVANTE CAT 345 C")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3.000,00</t>
        </is>
      </c>
      <c r="F194" s="4" t="inlineStr">
        <is>
          <t>300.00</t>
        </is>
      </c>
    </row>
    <row collapsed="false" customFormat="false" customHeight="false" hidden="false" ht="12.1" outlineLevel="0" r="195">
      <c r="A195" s="5" t="s">
        <f>=HYPERLINK("https://www.leilaoonline.net/lote/detalhe/317567", "302")</f>
      </c>
      <c r="B195" s="4" t="s">
        <f>=HYPERLINK("https://www.leilaoonline.net/lote/detalhe/317567", " PISTÃO CAT 950H ARTICULAÇÃO DA CONCHA")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=HYPERLINK("https://www.leilaoonline.net/lote/detalhe/317569", "305")</f>
      </c>
      <c r="B196" s="4" t="s">
        <f>=HYPERLINK("https://www.leilaoonline.net/lote/detalhe/317569", " PISTÃO CAT 336D LEVANTE")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3.000,00</t>
        </is>
      </c>
      <c r="F196" s="4" t="inlineStr">
        <is>
          <t>300.00</t>
        </is>
      </c>
    </row>
    <row collapsed="false" customFormat="false" customHeight="false" hidden="false" ht="12.1" outlineLevel="0" r="197">
      <c r="A197" s="5" t="s">
        <f>=HYPERLINK("https://www.leilaoonline.net/lote/detalhe/317571", "306")</f>
      </c>
      <c r="B197" s="4" t="s">
        <f>=HYPERLINK("https://www.leilaoonline.net/lote/detalhe/317571", " PISTÃO CAT 336D LEVANTE")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3.000,00</t>
        </is>
      </c>
      <c r="F197" s="4" t="inlineStr">
        <is>
          <t>300.00</t>
        </is>
      </c>
    </row>
    <row collapsed="false" customFormat="false" customHeight="false" hidden="false" ht="12.1" outlineLevel="0" r="198">
      <c r="A198" s="5" t="s">
        <f>=HYPERLINK("https://www.leilaoonline.net/lote/detalhe/317570", "307")</f>
      </c>
      <c r="B198" s="4" t="s">
        <f>=HYPERLINK("https://www.leilaoonline.net/lote/detalhe/317570", " PISTÃO CAT 321DL")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=HYPERLINK("https://www.leilaoonline.net/lote/detalhe/317574", "309")</f>
      </c>
      <c r="B199" s="4" t="s">
        <f>=HYPERLINK("https://www.leilaoonline.net/lote/detalhe/317574", " COMANDO HIDRAULICO CAT 966H")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2.000,00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=HYPERLINK("https://www.leilaoonline.net/lote/detalhe/317573", "310")</f>
      </c>
      <c r="B200" s="4" t="s">
        <f>=HYPERLINK("https://www.leilaoonline.net/lote/detalhe/317573", " COMANDO HIDRAULICO CAT 966H")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4.000,00</t>
        </is>
      </c>
      <c r="F200" s="4" t="inlineStr">
        <is>
          <t>300.00</t>
        </is>
      </c>
    </row>
    <row collapsed="false" customFormat="false" customHeight="false" hidden="false" ht="12.1" outlineLevel="0" r="201">
      <c r="A201" s="5" t="s">
        <f>=HYPERLINK("https://www.leilaoonline.net/lote/detalhe/317594", "311")</f>
      </c>
      <c r="B201" s="4" t="s">
        <f>=HYPERLINK("https://www.leilaoonline.net/lote/detalhe/317594", " COMANDO HIDRAULICO JCB 330")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3.000,00</t>
        </is>
      </c>
      <c r="F201" s="4" t="inlineStr">
        <is>
          <t>300.00</t>
        </is>
      </c>
    </row>
    <row collapsed="false" customFormat="false" customHeight="false" hidden="false" ht="12.1" outlineLevel="0" r="202">
      <c r="A202" s="5" t="s">
        <f>=HYPERLINK("https://www.leilaoonline.net/lote/detalhe/317575", "312")</f>
      </c>
      <c r="B202" s="4" t="s">
        <f>=HYPERLINK("https://www.leilaoonline.net/lote/detalhe/317575", " COMANDO HIDRAULICO LIEBHEER")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=HYPERLINK("https://www.leilaoonline.net/lote/detalhe/317579", "313")</f>
      </c>
      <c r="B203" s="4" t="s">
        <f>=HYPERLINK("https://www.leilaoonline.net/lote/detalhe/317579", " COMANDO HIDRAULICO DOOSAN")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2.000,00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=HYPERLINK("https://www.leilaoonline.net/lote/detalhe/317578", "315")</f>
      </c>
      <c r="B204" s="4" t="s">
        <f>=HYPERLINK("https://www.leilaoonline.net/lote/detalhe/317578", " COMANDO HIDRAULICO CAT 950H")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=HYPERLINK("https://www.leilaoonline.net/lote/detalhe/317576", "316")</f>
      </c>
      <c r="B205" s="4" t="s">
        <f>=HYPERLINK("https://www.leilaoonline.net/lote/detalhe/317576", " COMANDO HIDRAULICO CAT 950G")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=HYPERLINK("https://www.leilaoonline.net/lote/detalhe/317584", "317")</f>
      </c>
      <c r="B206" s="4" t="s">
        <f>=HYPERLINK("https://www.leilaoonline.net/lote/detalhe/317584", " COMANDO HIDRAULICO CAT 960F")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=HYPERLINK("https://www.leilaoonline.net/lote/detalhe/317580", "318")</f>
      </c>
      <c r="B207" s="4" t="s">
        <f>=HYPERLINK("https://www.leilaoonline.net/lote/detalhe/317580", " COMANDO HIDRAULICO CAT 966H")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=HYPERLINK("https://www.leilaoonline.net/lote/detalhe/317577", "320")</f>
      </c>
      <c r="B208" s="4" t="s">
        <f>=HYPERLINK("https://www.leilaoonline.net/lote/detalhe/317577", " COMANDO HIDRAULICO CAT 966H")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3.000,00</t>
        </is>
      </c>
      <c r="F208" s="4" t="inlineStr">
        <is>
          <t>300.00</t>
        </is>
      </c>
    </row>
    <row collapsed="false" customFormat="false" customHeight="false" hidden="false" ht="12.1" outlineLevel="0" r="209">
      <c r="A209" s="5" t="s">
        <f>=HYPERLINK("https://www.leilaoonline.net/lote/detalhe/317595", "321")</f>
      </c>
      <c r="B209" s="4" t="s">
        <f>=HYPERLINK("https://www.leilaoonline.net/lote/detalhe/317595", " COMANDO HIDRAULICO CAT 966H")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3.000,00</t>
        </is>
      </c>
      <c r="F209" s="4" t="inlineStr">
        <is>
          <t>300.00</t>
        </is>
      </c>
    </row>
    <row collapsed="false" customFormat="false" customHeight="false" hidden="false" ht="12.1" outlineLevel="0" r="210">
      <c r="A210" s="5" t="s">
        <f>=HYPERLINK("https://www.leilaoonline.net/lote/detalhe/317554", "330")</f>
      </c>
      <c r="B210" s="4" t="s">
        <f>=HYPERLINK("https://www.leilaoonline.net/lote/detalhe/317554", " PISTÃO DOOSAN ARTICULAÇÃO DA CONCHA")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1.500,00</t>
        </is>
      </c>
      <c r="F210" s="4" t="inlineStr">
        <is>
          <t>150.00</t>
        </is>
      </c>
    </row>
    <row collapsed="false" customFormat="false" customHeight="false" hidden="false" ht="12.1" outlineLevel="0" r="211">
      <c r="A211" s="5" t="s">
        <f>=HYPERLINK("https://www.leilaoonline.net/lote/detalhe/317583", "331")</f>
      </c>
      <c r="B211" s="4" t="s">
        <f>=HYPERLINK("https://www.leilaoonline.net/lote/detalhe/317583", " PISTÃO DOOSAN LEVANTE")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1.500,00</t>
        </is>
      </c>
      <c r="F211" s="4" t="inlineStr">
        <is>
          <t>150.00</t>
        </is>
      </c>
    </row>
    <row collapsed="false" customFormat="false" customHeight="false" hidden="false" ht="12.1" outlineLevel="0" r="212">
      <c r="A212" s="5" t="s">
        <f>=HYPERLINK("https://www.leilaoonline.net/lote/detalhe/317588", "332")</f>
      </c>
      <c r="B212" s="4" t="s">
        <f>=HYPERLINK("https://www.leilaoonline.net/lote/detalhe/317588", " PISTÃO DOOSAN LEVANTE")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1.500,00</t>
        </is>
      </c>
      <c r="F212" s="4" t="inlineStr">
        <is>
          <t>150.00</t>
        </is>
      </c>
    </row>
    <row collapsed="false" customFormat="false" customHeight="false" hidden="false" ht="12.1" outlineLevel="0" r="213">
      <c r="A213" s="5" t="s">
        <f>=HYPERLINK("https://www.leilaoonline.net/lote/detalhe/317591", "333")</f>
      </c>
      <c r="B213" s="4" t="s">
        <f>=HYPERLINK("https://www.leilaoonline.net/lote/detalhe/317591", " PISTÃO DOOSAN LEVANTE")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1.500,00</t>
        </is>
      </c>
      <c r="F213" s="4" t="inlineStr">
        <is>
          <t>150.00</t>
        </is>
      </c>
    </row>
    <row collapsed="false" customFormat="false" customHeight="false" hidden="false" ht="12.1" outlineLevel="0" r="214">
      <c r="A214" s="5" t="s">
        <f>=HYPERLINK("https://www.leilaoonline.net/lote/detalhe/317582", "334")</f>
      </c>
      <c r="B214" s="4" t="s">
        <f>=HYPERLINK("https://www.leilaoonline.net/lote/detalhe/317582", " PISTÃO DOOSAN ARTICULAÇÃO DA CONCHA")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1.500,00</t>
        </is>
      </c>
      <c r="F214" s="4" t="inlineStr">
        <is>
          <t>150.00</t>
        </is>
      </c>
    </row>
    <row collapsed="false" customFormat="false" customHeight="false" hidden="false" ht="12.1" outlineLevel="0" r="215">
      <c r="A215" s="5" t="s">
        <f>=HYPERLINK("https://www.leilaoonline.net/lote/detalhe/317590", "335")</f>
      </c>
      <c r="B215" s="4" t="s">
        <f>=HYPERLINK("https://www.leilaoonline.net/lote/detalhe/317590", " PISTÃO CAT 950G LEVANTE")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1.500,00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=HYPERLINK("https://www.leilaoonline.net/lote/detalhe/317587", "336")</f>
      </c>
      <c r="B216" s="4" t="s">
        <f>=HYPERLINK("https://www.leilaoonline.net/lote/detalhe/317587", " PISTÃO CAT 950H LEVANTE")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1.500,00</t>
        </is>
      </c>
      <c r="F216" s="4" t="inlineStr">
        <is>
          <t>150.00</t>
        </is>
      </c>
    </row>
    <row collapsed="false" customFormat="false" customHeight="false" hidden="false" ht="12.1" outlineLevel="0" r="217">
      <c r="A217" s="5" t="s">
        <f>=HYPERLINK("https://www.leilaoonline.net/lote/detalhe/317586", "338")</f>
      </c>
      <c r="B217" s="4" t="s">
        <f>=HYPERLINK("https://www.leilaoonline.net/lote/detalhe/317586", " PISTÃO CAT 966H ARTICULAÇÃO")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1.000,00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=HYPERLINK("https://www.leilaoonline.net/lote/detalhe/317589", "339")</f>
      </c>
      <c r="B218" s="4" t="s">
        <f>=HYPERLINK("https://www.leilaoonline.net/lote/detalhe/317589", " PISTÃO CASE 721C-C ARTICULAÇÃO")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1.000,00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=HYPERLINK("https://www.leilaoonline.net/lote/detalhe/317599", "340")</f>
      </c>
      <c r="B219" s="4" t="s">
        <f>=HYPERLINK("https://www.leilaoonline.net/lote/detalhe/317599", " PISTÃO KOMATSU WA 320 LEVANTE")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1.000,00</t>
        </is>
      </c>
      <c r="F219" s="4" t="inlineStr">
        <is>
          <t>100.00</t>
        </is>
      </c>
    </row>
    <row collapsed="false" customFormat="false" customHeight="false" hidden="false" ht="12.1" outlineLevel="0" r="220">
      <c r="A220" s="5" t="s">
        <f>=HYPERLINK("https://www.leilaoonline.net/lote/detalhe/317600", "341")</f>
      </c>
      <c r="B220" s="4" t="s">
        <f>=HYPERLINK("https://www.leilaoonline.net/lote/detalhe/317600", " PISTÃO KOMATSU WA 320 LEVANTE")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1.000,00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=HYPERLINK("https://www.leilaoonline.net/lote/detalhe/317601", "345")</f>
      </c>
      <c r="B221" s="4" t="s">
        <f>=HYPERLINK("https://www.leilaoonline.net/lote/detalhe/317601", " PISTÃO CASE 721 -C LEVANTE")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1.000,00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=HYPERLINK("https://www.leilaoonline.net/lote/detalhe/317602", "346")</f>
      </c>
      <c r="B222" s="4" t="s">
        <f>=HYPERLINK("https://www.leilaoonline.net/lote/detalhe/317602", " PISTÃO CASE 721-C LEVANTE")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1.000,00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=HYPERLINK("https://www.leilaoonline.net/lote/detalhe/317604", "347")</f>
      </c>
      <c r="B223" s="4" t="s">
        <f>=HYPERLINK("https://www.leilaoonline.net/lote/detalhe/317604", " PISTÃO CASE 721-C LEVANTE")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1.000,00</t>
        </is>
      </c>
      <c r="F223" s="4" t="inlineStr">
        <is>
          <t>100.00</t>
        </is>
      </c>
    </row>
    <row collapsed="false" customFormat="false" customHeight="false" hidden="false" ht="12.1" outlineLevel="0" r="224">
      <c r="A224" s="5" t="s">
        <f>=HYPERLINK("https://www.leilaoonline.net/lote/detalhe/317603", "348")</f>
      </c>
      <c r="B224" s="4" t="s">
        <f>=HYPERLINK("https://www.leilaoonline.net/lote/detalhe/317603", " PISTÃO CAT 966C ARTICULAÇÃO")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1.000,00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=HYPERLINK("https://www.leilaoonline.net/lote/detalhe/317593", "350")</f>
      </c>
      <c r="B225" s="4" t="s">
        <f>=HYPERLINK("https://www.leilaoonline.net/lote/detalhe/317593", " COROA DE GIRO JCB 330C")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2.000,00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=HYPERLINK("https://www.leilaoonline.net/lote/detalhe/317597", "351")</f>
      </c>
      <c r="B226" s="4" t="s">
        <f>=HYPERLINK("https://www.leilaoonline.net/lote/detalhe/317597", " COROA DE GIRO CAT 345C")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2.000,00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=HYPERLINK("https://www.leilaoonline.net/lote/detalhe/317592", "352")</f>
      </c>
      <c r="B227" s="4" t="s">
        <f>=HYPERLINK("https://www.leilaoonline.net/lote/detalhe/317592", " COROA DE GIRO FIATALIS FX215")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=HYPERLINK("https://www.leilaoonline.net/lote/detalhe/317659", "353")</f>
      </c>
      <c r="B228" s="4" t="s">
        <f>=HYPERLINK("https://www.leilaoonline.net/lote/detalhe/317659", " COROA DE GIRO CAT 321 DL")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200,00</t>
        </is>
      </c>
      <c r="F228" s="4" t="inlineStr">
        <is>
          <t>200.00</t>
        </is>
      </c>
    </row>
    <row collapsed="false" customFormat="false" customHeight="false" hidden="false" ht="12.1" outlineLevel="0" r="229">
      <c r="A229" s="5" t="s">
        <f>=HYPERLINK("https://www.leilaoonline.net/lote/detalhe/317661", "354")</f>
      </c>
      <c r="B229" s="4" t="s">
        <f>=HYPERLINK("https://www.leilaoonline.net/lote/detalhe/317661", " COROA DE GIRO CAT 321 D")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2.000,00</t>
        </is>
      </c>
      <c r="F229" s="4" t="inlineStr">
        <is>
          <t>200.00</t>
        </is>
      </c>
    </row>
    <row collapsed="false" customFormat="false" customHeight="false" hidden="false" ht="12.1" outlineLevel="0" r="230">
      <c r="A230" s="5" t="s">
        <f>=HYPERLINK("https://www.leilaoonline.net/lote/detalhe/317596", "355")</f>
      </c>
      <c r="B230" s="4" t="s">
        <f>=HYPERLINK("https://www.leilaoonline.net/lote/detalhe/317596", " COROA DE GIRO CAT 320B")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2.000,00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=HYPERLINK("https://www.leilaoonline.net/lote/detalhe/317585", "356")</f>
      </c>
      <c r="B231" s="4" t="s">
        <f>=HYPERLINK("https://www.leilaoonline.net/lote/detalhe/317585", " COROA DE GIRO LIEBHEER")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=HYPERLINK("https://www.leilaoonline.net/lote/detalhe/317598", "357")</f>
      </c>
      <c r="B232" s="4" t="s">
        <f>=HYPERLINK("https://www.leilaoonline.net/lote/detalhe/317598", " COROA DE GIRO CAT 345C")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=HYPERLINK("https://www.leilaoonline.net/lote/detalhe/317581", "358")</f>
      </c>
      <c r="B233" s="4" t="s">
        <f>=HYPERLINK("https://www.leilaoonline.net/lote/detalhe/317581", " COROA DE GIRO VOLVO EC 460")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=HYPERLINK("https://www.leilaoonline.net/lote/detalhe/317537", "360")</f>
      </c>
      <c r="B234" s="4" t="s">
        <f>=HYPERLINK("https://www.leilaoonline.net/lote/detalhe/317537", " COROA DE GIRO KOMATSU PC 600")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=HYPERLINK("https://www.leilaoonline.net/lote/detalhe/317667", "361")</f>
      </c>
      <c r="B235" s="4" t="s">
        <f>=HYPERLINK("https://www.leilaoonline.net/lote/detalhe/317667", " PNEU MOTO SCRAPER CAT 621-R")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1.500,00</t>
        </is>
      </c>
      <c r="F235" s="4" t="inlineStr">
        <is>
          <t>150.00</t>
        </is>
      </c>
    </row>
    <row collapsed="false" customFormat="false" customHeight="false" hidden="false" ht="12.1" outlineLevel="0" r="236">
      <c r="A236" s="5" t="s">
        <f>=HYPERLINK("https://www.leilaoonline.net/lote/detalhe/317670", "362")</f>
      </c>
      <c r="B236" s="4" t="s">
        <f>=HYPERLINK("https://www.leilaoonline.net/lote/detalhe/317670", " PNEU 50.5-25 COM RODA CAT W130")</f>
      </c>
      <c r="C236" s="4" t="inlineStr">
        <is>
          <t>Não vendido</t>
        </is>
      </c>
      <c r="D236" s="4" t="inlineStr">
        <is>
          <t>1</t>
        </is>
      </c>
      <c r="E236" s="5" t="inlineStr">
        <is>
          <t>2.500,00</t>
        </is>
      </c>
      <c r="F236" s="4" t="inlineStr">
        <is>
          <t>150.00</t>
        </is>
      </c>
    </row>
    <row collapsed="false" customFormat="false" customHeight="false" hidden="false" ht="12.1" outlineLevel="0" r="237">
      <c r="A237" s="5" t="s">
        <f>=HYPERLINK("https://www.leilaoonline.net/lote/detalhe/317671", "364")</f>
      </c>
      <c r="B237" s="4" t="s">
        <f>=HYPERLINK("https://www.leilaoonline.net/lote/detalhe/317671", " PNEU GOOD YEAR 14.00-24 COM RODA")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2.500,00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=HYPERLINK("https://www.leilaoonline.net/lote/detalhe/317669", "365")</f>
      </c>
      <c r="B238" s="4" t="s">
        <f>=HYPERLINK("https://www.leilaoonline.net/lote/detalhe/317669", " PNEU PIRELLI 11.00-20")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1.000,00</t>
        </is>
      </c>
      <c r="F238" s="4" t="inlineStr">
        <is>
          <t>100.00</t>
        </is>
      </c>
    </row>
    <row collapsed="false" customFormat="false" customHeight="false" hidden="false" ht="12.1" outlineLevel="0" r="239">
      <c r="A239" s="5" t="s">
        <f>=HYPERLINK("https://www.leilaoonline.net/lote/detalhe/317665", "366")</f>
      </c>
      <c r="B239" s="4" t="s">
        <f>=HYPERLINK("https://www.leilaoonline.net/lote/detalhe/317665", " PNEU FIRESTONE 29.5-29")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1.000,00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=HYPERLINK("https://www.leilaoonline.net/lote/detalhe/317666", "367")</f>
      </c>
      <c r="B240" s="4" t="s">
        <f>=HYPERLINK("https://www.leilaoonline.net/lote/detalhe/317666", " PNEU GOOD YEAR 13.00-24 COM RODA CAT 120B")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2.500,00</t>
        </is>
      </c>
      <c r="F240" s="4" t="inlineStr">
        <is>
          <t>150.00</t>
        </is>
      </c>
    </row>
    <row collapsed="false" customFormat="false" customHeight="false" hidden="false" ht="12.1" outlineLevel="0" r="241">
      <c r="A241" s="5" t="s">
        <f>=HYPERLINK("https://www.leilaoonline.net/lote/detalhe/317672", "368")</f>
      </c>
      <c r="B241" s="4" t="s">
        <f>=HYPERLINK("https://www.leilaoonline.net/lote/detalhe/317672", " PNEU FIRESTONE SEM CAMARA 29.5-29")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1.500,00</t>
        </is>
      </c>
      <c r="F241" s="4" t="inlineStr">
        <is>
          <t>150.00</t>
        </is>
      </c>
    </row>
    <row collapsed="false" customFormat="false" customHeight="false" hidden="false" ht="12.1" outlineLevel="0" r="242">
      <c r="A242" s="5" t="s">
        <f>=HYPERLINK("https://www.leilaoonline.net/lote/detalhe/317663", "369")</f>
      </c>
      <c r="B242" s="4" t="s">
        <f>=HYPERLINK("https://www.leilaoonline.net/lote/detalhe/317663", " PNEU FIRESTONE SM CAMARA COM ARO 29.5-29")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1.500,00</t>
        </is>
      </c>
      <c r="F242" s="4" t="inlineStr">
        <is>
          <t>150.00</t>
        </is>
      </c>
    </row>
    <row collapsed="false" customFormat="false" customHeight="false" hidden="false" ht="12.1" outlineLevel="0" r="243">
      <c r="A243" s="5" t="s">
        <f>=HYPERLINK("https://www.leilaoonline.net/lote/detalhe/317678", "370")</f>
      </c>
      <c r="B243" s="4" t="s">
        <f>=HYPERLINK("https://www.leilaoonline.net/lote/detalhe/317678", " CONJUNTO DE LAMINA COMPLETO ARTICULADA D6M , PARA ADAPTAÇAO D5,D6,D4 SR , D30, D50 SHANTUI E OUTROS")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20.000,00</t>
        </is>
      </c>
      <c r="F243" s="4" t="inlineStr">
        <is>
          <t>500.00</t>
        </is>
      </c>
    </row>
    <row collapsed="false" customFormat="false" customHeight="false" hidden="false" ht="12.1" outlineLevel="0" r="244">
      <c r="A244" s="5" t="s">
        <f>=HYPERLINK("https://www.leilaoonline.net/lote/detalhe/317679", "371")</f>
      </c>
      <c r="B244" s="4" t="s">
        <f>=HYPERLINK("https://www.leilaoonline.net/lote/detalhe/317679", " MOTOR CAT 3406")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20.000,00</t>
        </is>
      </c>
      <c r="F244" s="4" t="inlineStr">
        <is>
          <t>500.00</t>
        </is>
      </c>
    </row>
    <row collapsed="false" customFormat="false" customHeight="false" hidden="false" ht="12.1" outlineLevel="0" r="245">
      <c r="A245" s="5" t="s">
        <f>=HYPERLINK("https://www.leilaoonline.net/lote/detalhe/317680", "372")</f>
      </c>
      <c r="B245" s="4" t="s">
        <f>=HYPERLINK("https://www.leilaoonline.net/lote/detalhe/317680", " BOMBA HIDRAULICA CAT 320B")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10.000,00</t>
        </is>
      </c>
      <c r="F245" s="4" t="inlineStr">
        <is>
          <t>500.00</t>
        </is>
      </c>
    </row>
    <row collapsed="false" customFormat="false" customHeight="false" hidden="false" ht="12.1" outlineLevel="0" r="246">
      <c r="A246" s="5" t="s">
        <f>=HYPERLINK("https://www.leilaoonline.net/lote/detalhe/317676", "373")</f>
      </c>
      <c r="B246" s="4" t="s">
        <f>=HYPERLINK("https://www.leilaoonline.net/lote/detalhe/317676", " TRANSMISSÃO L 120F")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10.000,00</t>
        </is>
      </c>
      <c r="F246" s="4" t="inlineStr">
        <is>
          <t>500.00</t>
        </is>
      </c>
    </row>
    <row collapsed="false" customFormat="false" customHeight="false" hidden="false" ht="12.1" outlineLevel="0" r="247">
      <c r="A247" s="5" t="s">
        <f>=HYPERLINK("https://www.leilaoonline.net/lote/detalhe/317677", "374")</f>
      </c>
      <c r="B247" s="4" t="s">
        <f>=HYPERLINK("https://www.leilaoonline.net/lote/detalhe/317677", " MOTOR MWM 226")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10.000,00</t>
        </is>
      </c>
      <c r="F247" s="4" t="inlineStr">
        <is>
          <t>5000.00</t>
        </is>
      </c>
    </row>
    <row collapsed="false" customFormat="false" customHeight="false" hidden="false" ht="12.1" outlineLevel="0" r="248">
      <c r="A248" s="5" t="s">
        <f>=HYPERLINK("https://www.leilaoonline.net/lote/detalhe/317681", "375")</f>
      </c>
      <c r="B248" s="4" t="s">
        <f>=HYPERLINK("https://www.leilaoonline.net/lote/detalhe/317681", " BOMBA HIDRAULICA S90 FE 105")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3.000,00</t>
        </is>
      </c>
      <c r="F248" s="4" t="inlineStr">
        <is>
          <t>300.00</t>
        </is>
      </c>
    </row>
    <row collapsed="false" customFormat="false" customHeight="false" hidden="false" ht="12.1" outlineLevel="0" r="249">
      <c r="A249" s="5" t="s">
        <f>=HYPERLINK("https://www.leilaoonline.net/lote/detalhe/317683", "376")</f>
      </c>
      <c r="B249" s="4" t="s">
        <f>=HYPERLINK("https://www.leilaoonline.net/lote/detalhe/317683", " MOTOR CAT 3306 CABEÇOTE ALTO")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2.000,00</t>
        </is>
      </c>
      <c r="F249" s="4" t="inlineStr">
        <is>
          <t>250.00</t>
        </is>
      </c>
    </row>
    <row collapsed="false" customFormat="false" customHeight="false" hidden="false" ht="12.1" outlineLevel="0" r="250">
      <c r="A250" s="5" t="s">
        <f>=HYPERLINK("https://www.leilaoonline.net/lote/detalhe/317682", "377")</f>
      </c>
      <c r="B250" s="4" t="s">
        <f>=HYPERLINK("https://www.leilaoonline.net/lote/detalhe/317682", " TRANSMISSÃO CLARK 24 MIL")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3.000,00</t>
        </is>
      </c>
      <c r="F250" s="4" t="inlineStr">
        <is>
          <t>300.00</t>
        </is>
      </c>
    </row>
    <row collapsed="false" customFormat="false" customHeight="false" hidden="false" ht="12.1" outlineLevel="0" r="251">
      <c r="A251" s="5" t="s">
        <f>=HYPERLINK("https://www.leilaoonline.net/lote/detalhe/317687", "378")</f>
      </c>
      <c r="B251" s="4" t="s">
        <f>=HYPERLINK("https://www.leilaoonline.net/lote/detalhe/317687", " TRANSMISSÃO D8H")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3.000,00</t>
        </is>
      </c>
      <c r="F251" s="4" t="inlineStr">
        <is>
          <t>300.00</t>
        </is>
      </c>
    </row>
    <row collapsed="false" customFormat="false" customHeight="false" hidden="false" ht="12.1" outlineLevel="0" r="252">
      <c r="A252" s="5" t="s">
        <f>=HYPERLINK("https://www.leilaoonline.net/lote/detalhe/317685", "379")</f>
      </c>
      <c r="B252" s="4" t="s">
        <f>=HYPERLINK("https://www.leilaoonline.net/lote/detalhe/317685", " TRANSMISSÃO D9H")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4.000,00</t>
        </is>
      </c>
      <c r="F252" s="4" t="inlineStr">
        <is>
          <t>300.00</t>
        </is>
      </c>
    </row>
    <row collapsed="false" customFormat="false" customHeight="false" hidden="false" ht="12.1" outlineLevel="0" r="253">
      <c r="A253" s="5" t="s">
        <f>=HYPERLINK("https://www.leilaoonline.net/lote/detalhe/317686", "380")</f>
      </c>
      <c r="B253" s="4" t="s">
        <f>=HYPERLINK("https://www.leilaoonline.net/lote/detalhe/317686", " CONVERSOR DE TORQUE D6T")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3.000,00</t>
        </is>
      </c>
      <c r="F253" s="4" t="inlineStr">
        <is>
          <t>300.00</t>
        </is>
      </c>
    </row>
    <row collapsed="false" customFormat="false" customHeight="false" hidden="false" ht="12.1" outlineLevel="0" r="254">
      <c r="A254" s="5" t="s">
        <f>=HYPERLINK("https://www.leilaoonline.net/lote/detalhe/317684", "381")</f>
      </c>
      <c r="B254" s="4" t="s">
        <f>=HYPERLINK("https://www.leilaoonline.net/lote/detalhe/317684", " MOTOR CAT 3116")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10.000,00</t>
        </is>
      </c>
      <c r="F254" s="4" t="inlineStr">
        <is>
          <t>500.00</t>
        </is>
      </c>
    </row>
    <row collapsed="false" customFormat="false" customHeight="false" hidden="false" ht="12.1" outlineLevel="0" r="255">
      <c r="A255" s="5" t="s">
        <f>=HYPERLINK("https://www.leilaoonline.net/lote/detalhe/317689", "382")</f>
      </c>
      <c r="B255" s="4" t="s">
        <f>=HYPERLINK("https://www.leilaoonline.net/lote/detalhe/317689", " TRANSMISSÃO CAT 938-G2")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10.000,00</t>
        </is>
      </c>
      <c r="F255" s="4" t="inlineStr">
        <is>
          <t>500.00</t>
        </is>
      </c>
    </row>
    <row collapsed="false" customFormat="false" customHeight="false" hidden="false" ht="12.1" outlineLevel="0" r="256">
      <c r="A256" s="5" t="s">
        <f>=HYPERLINK("https://www.leilaoonline.net/lote/detalhe/317688", "383")</f>
      </c>
      <c r="B256" s="4" t="s">
        <f>=HYPERLINK("https://www.leilaoonline.net/lote/detalhe/317688", " TRANSMISSÃO CAT 950G")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10.000,00</t>
        </is>
      </c>
      <c r="F256" s="4" t="inlineStr">
        <is>
          <t>500.00</t>
        </is>
      </c>
    </row>
    <row collapsed="false" customFormat="false" customHeight="false" hidden="false" ht="12.1" outlineLevel="0" r="257">
      <c r="A257" s="5" t="s">
        <f>=HYPERLINK("https://www.leilaoonline.net/lote/detalhe/317690", "384")</f>
      </c>
      <c r="B257" s="4" t="s">
        <f>=HYPERLINK("https://www.leilaoonline.net/lote/detalhe/317690", " TRANSMISSÃO CAT 950F")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10.000,00</t>
        </is>
      </c>
      <c r="F257" s="4" t="inlineStr">
        <is>
          <t>500.00</t>
        </is>
      </c>
    </row>
    <row collapsed="false" customFormat="false" customHeight="false" hidden="false" ht="12.1" outlineLevel="0" r="258">
      <c r="A258" s="5" t="s">
        <f>=HYPERLINK("https://www.leilaoonline.net/lote/detalhe/317693", "385")</f>
      </c>
      <c r="B258" s="4" t="s">
        <f>=HYPERLINK("https://www.leilaoonline.net/lote/detalhe/317693", " REDUTOR DE GIRO CAT 336D")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10.000,00</t>
        </is>
      </c>
      <c r="F258" s="4" t="inlineStr">
        <is>
          <t>500.00</t>
        </is>
      </c>
    </row>
    <row collapsed="false" customFormat="false" customHeight="false" hidden="false" ht="12.1" outlineLevel="0" r="259">
      <c r="A259" s="5" t="s">
        <f>=HYPERLINK("https://www.leilaoonline.net/lote/detalhe/317692", "386")</f>
      </c>
      <c r="B259" s="4" t="s">
        <f>=HYPERLINK("https://www.leilaoonline.net/lote/detalhe/317692", " COMANDO HIDRAULICO CAT 320D")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5.000,00</t>
        </is>
      </c>
      <c r="F259" s="4" t="inlineStr">
        <is>
          <t>250.00</t>
        </is>
      </c>
    </row>
    <row collapsed="false" customFormat="false" customHeight="false" hidden="false" ht="12.1" outlineLevel="0" r="260">
      <c r="A260" s="5" t="s">
        <f>=HYPERLINK("https://www.leilaoonline.net/lote/detalhe/317691", "387")</f>
      </c>
      <c r="B260" s="4" t="s">
        <f>=HYPERLINK("https://www.leilaoonline.net/lote/detalhe/317691", " CABINE CAT D6T (VAZIA)")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1.500,00</t>
        </is>
      </c>
      <c r="F260" s="4" t="inlineStr">
        <is>
          <t>500.00</t>
        </is>
      </c>
    </row>
    <row collapsed="false" customFormat="false" customHeight="false" hidden="false" ht="12.1" outlineLevel="0" r="261">
      <c r="A261" s="5" t="s">
        <f>=HYPERLINK("https://www.leilaoonline.net/lote/detalhe/317694", "388")</f>
      </c>
      <c r="B261" s="4" t="s">
        <f>=HYPERLINK("https://www.leilaoonline.net/lote/detalhe/317694", " CABINE JCB JS 330 (VAZIA)")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1.500,00</t>
        </is>
      </c>
      <c r="F26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2026-08-12T08:19:26.00Z</dcterms:created>
  <dc:creator>Tellks Tecnologia</dc:creator>
  <cp:revision>0</cp:revision>
</cp:coreProperties>
</file>