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TRATORES, MÁQUINAS PESADAS E EQUIPAMENTOS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24/02/2026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=HYPERLINK("https://www.leilaoonline.net/lote/detalhe/320650", "000")</f>
      </c>
      <c r="B11" s="4" t="s">
        <f>=HYPERLINK("https://www.leilaoonline.net/lote/detalhe/320650", "TRATOR VALTRA  BH 210 ANO 2014 - BARRAMENTO HIDRAULICO- APROX. 3.800 hrs - FUNCIONANDO")</f>
      </c>
      <c r="C11" s="4" t="inlineStr">
        <is>
          <t>Lote retirado</t>
        </is>
      </c>
      <c r="D11" s="4" t="inlineStr">
        <is>
          <t>0</t>
        </is>
      </c>
      <c r="E11" s="5" t="inlineStr">
        <is>
          <t>250.000,00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=HYPERLINK("https://www.leilaoonline.net/lote/detalhe/320642", "003")</f>
      </c>
      <c r="B12" s="4" t="s">
        <f>=HYPERLINK("https://www.leilaoonline.net/lote/detalhe/320642", "[ VÍDEO ] PÁ CARREGADEIRA CASE  MOD.W20 ANO 1990 -AR CONDICIONADO - PNEUS BONS - FUNCIONANDO")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180.000,00</t>
        </is>
      </c>
      <c r="F12" s="4" t="inlineStr">
        <is>
          <t>2000.00</t>
        </is>
      </c>
    </row>
    <row collapsed="false" customFormat="false" customHeight="false" hidden="false" ht="12.1" outlineLevel="0" r="13">
      <c r="A13" s="5" t="s">
        <f>=HYPERLINK("https://www.leilaoonline.net/lote/detalhe/320639", "004")</f>
      </c>
      <c r="B13" s="4" t="s">
        <f>=HYPERLINK("https://www.leilaoonline.net/lote/detalhe/320639", " Grade rome Santa Izabel 16 discos com comando cor azul")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17.500,00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=HYPERLINK("https://www.leilaoonline.net/lote/detalhe/320619", "005")</f>
      </c>
      <c r="B14" s="4" t="s">
        <f>=HYPERLINK("https://www.leilaoonline.net/lote/detalhe/320619", " Arado 3 discos com comando duplo dois pistões Santa Izabel")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10.000,00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=HYPERLINK("https://www.leilaoonline.net/lote/detalhe/320618", "006")</f>
      </c>
      <c r="B15" s="4" t="s">
        <f>=HYPERLINK("https://www.leilaoonline.net/lote/detalhe/320618", " Roçadeira de arrasto roda de ferro vermelha")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5.000,00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=HYPERLINK("https://www.leilaoonline.net/lote/detalhe/320660", "007")</f>
      </c>
      <c r="B16" s="4" t="s">
        <f>=HYPERLINK("https://www.leilaoonline.net/lote/detalhe/320660", "CARRETÃO 4 RODAS CAPAC. 5 TON")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17.000,00</t>
        </is>
      </c>
      <c r="F16" s="4" t="inlineStr">
        <is>
          <t>350.00</t>
        </is>
      </c>
    </row>
    <row collapsed="false" customFormat="false" customHeight="false" hidden="false" ht="12.1" outlineLevel="0" r="17">
      <c r="A17" s="5" t="s">
        <f>=HYPERLINK("https://www.leilaoonline.net/lote/detalhe/320661", "008")</f>
      </c>
      <c r="B17" s="4" t="s">
        <f>=HYPERLINK("https://www.leilaoonline.net/lote/detalhe/320661", "CARRETÃO 4 RODAS CAPAC.  7 TON")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17.000,00</t>
        </is>
      </c>
      <c r="F17" s="4" t="inlineStr">
        <is>
          <t>350.00</t>
        </is>
      </c>
    </row>
    <row collapsed="false" customFormat="false" customHeight="false" hidden="false" ht="12.1" outlineLevel="0" r="18">
      <c r="A18" s="5" t="s">
        <f>=HYPERLINK("https://www.leilaoonline.net/lote/detalhe/320649", "009")</f>
      </c>
      <c r="B18" s="4" t="s">
        <f>=HYPERLINK("https://www.leilaoonline.net/lote/detalhe/320649", "PULVERIZADOR JACTO CONDOR - BARRAS 12 METROS, BOMBA 3 PISTÕES - ANO 2010 - FUNCIONANDO")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11.500,00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=HYPERLINK("https://www.leilaoonline.net/lote/detalhe/320646", "010")</f>
      </c>
      <c r="B19" s="4" t="s">
        <f>=HYPERLINK("https://www.leilaoonline.net/lote/detalhe/320646", "DISTRIBUIDOR DE ADUBO LELIS 600KG")</f>
      </c>
      <c r="C19" s="4" t="inlineStr">
        <is>
          <t>Lote retirado</t>
        </is>
      </c>
      <c r="D19" s="4" t="inlineStr">
        <is>
          <t>0</t>
        </is>
      </c>
      <c r="E19" s="5" t="inlineStr">
        <is>
          <t>4.200,00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=HYPERLINK("https://www.leilaoonline.net/lote/detalhe/320621", "011")</f>
      </c>
      <c r="B20" s="4" t="s">
        <f>=HYPERLINK("https://www.leilaoonline.net/lote/detalhe/320621", " Tanque distribuidor de esterco líquido IAC 6.000 litros com bomba cor verde")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14.000,00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=HYPERLINK("https://www.leilaoonline.net/lote/detalhe/320620", "012")</f>
      </c>
      <c r="B21" s="4" t="s">
        <f>=HYPERLINK("https://www.leilaoonline.net/lote/detalhe/320620", " Subsolador Stara 7 hastes")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40.000,00</t>
        </is>
      </c>
      <c r="F21" s="4" t="inlineStr">
        <is>
          <t>1000.00</t>
        </is>
      </c>
    </row>
    <row collapsed="false" customFormat="false" customHeight="false" hidden="false" ht="12.1" outlineLevel="0" r="22">
      <c r="A22" s="5" t="s">
        <f>=HYPERLINK("https://www.leilaoonline.net/lote/detalhe/320622", "013")</f>
      </c>
      <c r="B22" s="4" t="s">
        <f>=HYPERLINK("https://www.leilaoonline.net/lote/detalhe/320622", " Distribuidor de calcário 5500 kg IAC. Esteira dupla. Aprox. 80 cm rodado tanden, cor azul")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21.000,00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=HYPERLINK("https://www.leilaoonline.net/lote/detalhe/320662", "014")</f>
      </c>
      <c r="B23" s="4" t="s">
        <f>=HYPERLINK("https://www.leilaoonline.net/lote/detalhe/320662", "TRITON JUMIL ANO 2018  5 METROS")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32.000,00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=HYPERLINK("https://www.leilaoonline.net/lote/detalhe/320647", "015")</f>
      </c>
      <c r="B24" s="4" t="s">
        <f>=HYPERLINK("https://www.leilaoonline.net/lote/detalhe/320647", "ARADO CANAVIEIRO SANTA IZABEL 4 DISCOS 3 PISTOES")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42.000,00</t>
        </is>
      </c>
      <c r="F24" s="4" t="inlineStr">
        <is>
          <t>350.00</t>
        </is>
      </c>
    </row>
    <row collapsed="false" customFormat="false" customHeight="false" hidden="false" ht="12.1" outlineLevel="0" r="25">
      <c r="A25" s="5" t="s">
        <f>=HYPERLINK("https://www.leilaoonline.net/lote/detalhe/320613", "016")</f>
      </c>
      <c r="B25" s="4" t="s">
        <f>=HYPERLINK("https://www.leilaoonline.net/lote/detalhe/320613", " Pulverizador Jacto de turbina")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=HYPERLINK("https://www.leilaoonline.net/lote/detalhe/320623", "017")</f>
      </c>
      <c r="B26" s="4" t="s">
        <f>=HYPERLINK("https://www.leilaoonline.net/lote/detalhe/320623", " Distribuidor de calcário Lancer Jan 6.000 kg, esteira dupla aproximadamente 77 cm, rodado tanden, cor vermelho")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20.000,00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=HYPERLINK("https://www.leilaoonline.net/lote/detalhe/320624", "018")</f>
      </c>
      <c r="B27" s="4" t="s">
        <f>=HYPERLINK("https://www.leilaoonline.net/lote/detalhe/320624", " Pulverizador de barras Berthoud -")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=HYPERLINK("https://www.leilaoonline.net/lote/detalhe/320625", "019")</f>
      </c>
      <c r="B28" s="4" t="s">
        <f>=HYPERLINK("https://www.leilaoonline.net/lote/detalhe/320625", " Pulverizador de barras Montana")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3.500,00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=HYPERLINK("https://www.leilaoonline.net/lote/detalhe/320616", "020")</f>
      </c>
      <c r="B29" s="4" t="s">
        <f>=HYPERLINK("https://www.leilaoonline.net/lote/detalhe/320616", " Tanque para diesel 6.000 litros")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3.000,00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=HYPERLINK("https://www.leilaoonline.net/lote/detalhe/320656", "021")</f>
      </c>
      <c r="B30" s="4" t="s">
        <f>=HYPERLINK("https://www.leilaoonline.net/lote/detalhe/320656", "ENXADA ROTATIVA HOWARD CH3000")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25.000,00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=HYPERLINK("https://www.leilaoonline.net/lote/detalhe/320610", "022")</f>
      </c>
      <c r="B31" s="4" t="s">
        <f>=HYPERLINK("https://www.leilaoonline.net/lote/detalhe/320610", " Tanque de fibra com chassis duas rodas 2.000 litros")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=HYPERLINK("https://www.leilaoonline.net/lote/detalhe/320614", "023")</f>
      </c>
      <c r="B32" s="4" t="s">
        <f>=HYPERLINK("https://www.leilaoonline.net/lote/detalhe/320614", " Furgão Altura 2,10 Largura 1,80 Comprimento 3,04")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=HYPERLINK("https://www.leilaoonline.net/lote/detalhe/320615", "025")</f>
      </c>
      <c r="B33" s="4" t="s">
        <f>=HYPERLINK("https://www.leilaoonline.net/lote/detalhe/320615", " Arado 3 discos Tatu")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1.500,00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=HYPERLINK("https://www.leilaoonline.net/lote/detalhe/320612", "026")</f>
      </c>
      <c r="B34" s="4" t="s">
        <f>=HYPERLINK("https://www.leilaoonline.net/lote/detalhe/320612", " Arado 3 discos Massey Ferguson")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2.500,00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=HYPERLINK("https://www.leilaoonline.net/lote/detalhe/320626", "027")</f>
      </c>
      <c r="B35" s="4" t="s">
        <f>=HYPERLINK("https://www.leilaoonline.net/lote/detalhe/320626", "[ VÍDEO ] Trator CASE 290 ano 2013. Funcionando")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200.000,00</t>
        </is>
      </c>
      <c r="F35" s="4" t="inlineStr">
        <is>
          <t>2000.00</t>
        </is>
      </c>
    </row>
    <row collapsed="false" customFormat="false" customHeight="false" hidden="false" ht="12.1" outlineLevel="0" r="36">
      <c r="A36" s="5" t="s">
        <f>=HYPERLINK("https://www.leilaoonline.net/lote/detalhe/320651", "028")</f>
      </c>
      <c r="B36" s="4" t="s">
        <f>=HYPERLINK("https://www.leilaoonline.net/lote/detalhe/320651", "03 IMPLEMENTOS ; PLATADEIRA FANKHAUSER, ENLEIRADOR DE PALHA E CHASSI DE CARRETA")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8.000,00</t>
        </is>
      </c>
      <c r="F36" s="4" t="inlineStr">
        <is>
          <t>200.00</t>
        </is>
      </c>
    </row>
    <row collapsed="false" customFormat="false" customHeight="false" hidden="false" ht="12.1" outlineLevel="0" r="37">
      <c r="A37" s="5" t="s">
        <f>=HYPERLINK("https://www.leilaoonline.net/lote/detalhe/320627", "029")</f>
      </c>
      <c r="B37" s="4" t="s">
        <f>=HYPERLINK("https://www.leilaoonline.net/lote/detalhe/320627", "[ VÍDEOS ] Trator John Deere 7715 ano 2010. Operacional")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150.000,00</t>
        </is>
      </c>
      <c r="F37" s="4" t="inlineStr">
        <is>
          <t>1000.00</t>
        </is>
      </c>
    </row>
    <row collapsed="false" customFormat="false" customHeight="false" hidden="false" ht="12.1" outlineLevel="0" r="38">
      <c r="A38" s="5" t="s">
        <f>=HYPERLINK("https://www.leilaoonline.net/lote/detalhe/320643", "031")</f>
      </c>
      <c r="B38" s="4" t="s">
        <f>=HYPERLINK("https://www.leilaoonline.net/lote/detalhe/320643", " TRATOR MASSEY FERGUNSON MOD. 275 ANO 2000 - FUNCIONANDO")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90.000,00</t>
        </is>
      </c>
      <c r="F38" s="4" t="inlineStr">
        <is>
          <t>350.00</t>
        </is>
      </c>
    </row>
    <row collapsed="false" customFormat="false" customHeight="false" hidden="false" ht="12.1" outlineLevel="0" r="39">
      <c r="A39" s="5" t="s">
        <f>=HYPERLINK("https://www.leilaoonline.net/lote/detalhe/320652", "033")</f>
      </c>
      <c r="B39" s="4" t="s">
        <f>=HYPERLINK("https://www.leilaoonline.net/lote/detalhe/320652", "TRITURADOR DE CANA E MILHO, SEM MARCA 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3.500,00</t>
        </is>
      </c>
      <c r="F39" s="4" t="inlineStr">
        <is>
          <t>200.00</t>
        </is>
      </c>
    </row>
    <row collapsed="false" customFormat="false" customHeight="false" hidden="false" ht="12.1" outlineLevel="0" r="40">
      <c r="A40" s="5" t="s">
        <f>=HYPERLINK("https://www.leilaoonline.net/lote/detalhe/320628", "035")</f>
      </c>
      <c r="B40" s="4" t="s">
        <f>=HYPERLINK("https://www.leilaoonline.net/lote/detalhe/320628", " Trator CASE 180 ano 2013. Operacional")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220.000,00</t>
        </is>
      </c>
      <c r="F40" s="4" t="inlineStr">
        <is>
          <t>1000.00</t>
        </is>
      </c>
    </row>
    <row collapsed="false" customFormat="false" customHeight="false" hidden="false" ht="12.1" outlineLevel="0" r="41">
      <c r="A41" s="5" t="s">
        <f>=HYPERLINK("https://www.leilaoonline.net/lote/detalhe/320653", "036")</f>
      </c>
      <c r="B41" s="4" t="s">
        <f>=HYPERLINK("https://www.leilaoonline.net/lote/detalhe/320653", "ENSILADEIRA MARCA MENTA MIT SUPER 20 - PARA CANA E MILHO")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3.500,00</t>
        </is>
      </c>
      <c r="F41" s="4" t="inlineStr">
        <is>
          <t>200.00</t>
        </is>
      </c>
    </row>
    <row collapsed="false" customFormat="false" customHeight="false" hidden="false" ht="12.1" outlineLevel="0" r="42">
      <c r="A42" s="5" t="s">
        <f>=HYPERLINK("https://www.leilaoonline.net/lote/detalhe/320654", "038")</f>
      </c>
      <c r="B42" s="4" t="s">
        <f>=HYPERLINK("https://www.leilaoonline.net/lote/detalhe/320654", "FORRAGEIRA PENHA MASTER 50")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9.000,00</t>
        </is>
      </c>
      <c r="F42" s="4" t="inlineStr">
        <is>
          <t>200.00</t>
        </is>
      </c>
    </row>
    <row collapsed="false" customFormat="false" customHeight="false" hidden="false" ht="12.1" outlineLevel="0" r="43">
      <c r="A43" s="5" t="s">
        <f>=HYPERLINK("https://www.leilaoonline.net/lote/detalhe/320617", "041")</f>
      </c>
      <c r="B43" s="4" t="s">
        <f>=HYPERLINK("https://www.leilaoonline.net/lote/detalhe/320617", " Rolo compactador")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4.500,00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=HYPERLINK("https://www.leilaoonline.net/lote/detalhe/320611", "042")</f>
      </c>
      <c r="B44" s="4" t="s">
        <f>=HYPERLINK("https://www.leilaoonline.net/lote/detalhe/320611", " Caçamba coletora de lixo Vemaq")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7.000,00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=HYPERLINK("https://www.leilaoonline.net/lote/detalhe/320645", "043")</f>
      </c>
      <c r="B45" s="4" t="s">
        <f>=HYPERLINK("https://www.leilaoonline.net/lote/detalhe/320645", " TRATOR NEW HOLLAND MOD. 7630 ANO 2008 - PNEU BALÃO")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145.000,00</t>
        </is>
      </c>
      <c r="F45" s="4" t="inlineStr">
        <is>
          <t>1000.00</t>
        </is>
      </c>
    </row>
    <row collapsed="false" customFormat="false" customHeight="false" hidden="false" ht="12.1" outlineLevel="0" r="46">
      <c r="A46" s="5" t="s">
        <f>=HYPERLINK("https://www.leilaoonline.net/lote/detalhe/320629", "044")</f>
      </c>
      <c r="B46" s="4" t="s">
        <f>=HYPERLINK("https://www.leilaoonline.net/lote/detalhe/320629", " Adubador de café Kamaq verde")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1.500,00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=HYPERLINK("https://www.leilaoonline.net/lote/detalhe/320630", "045")</f>
      </c>
      <c r="B47" s="4" t="s">
        <f>=HYPERLINK("https://www.leilaoonline.net/lote/detalhe/320630", " Arado 4 discos chassis redondo vermelho")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3.000,00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=HYPERLINK("https://www.leilaoonline.net/lote/detalhe/320631", "046")</f>
      </c>
      <c r="B48" s="4" t="s">
        <f>=HYPERLINK("https://www.leilaoonline.net/lote/detalhe/320631", " 2 Semeadeiras de trigo Jumil 7 linhas vermelha")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3.500,00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=HYPERLINK("https://www.leilaoonline.net/lote/detalhe/320632", "047")</f>
      </c>
      <c r="B49" s="4" t="s">
        <f>=HYPERLINK("https://www.leilaoonline.net/lote/detalhe/320632", " Ruador de café cinza")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1.500,00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=HYPERLINK("https://www.leilaoonline.net/lote/detalhe/320633", "048")</f>
      </c>
      <c r="B50" s="4" t="s">
        <f>=HYPERLINK("https://www.leilaoonline.net/lote/detalhe/320633", " Concha 1,20 x 0,70 cm vermelha")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2.000,00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=HYPERLINK("https://www.leilaoonline.net/lote/detalhe/320634", "049")</f>
      </c>
      <c r="B51" s="4" t="s">
        <f>=HYPERLINK("https://www.leilaoonline.net/lote/detalhe/320634", " Roçadeira lateral vermelha")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2.500,00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=HYPERLINK("https://www.leilaoonline.net/lote/detalhe/320644", "050")</f>
      </c>
      <c r="B52" s="4" t="s">
        <f>=HYPERLINK("https://www.leilaoonline.net/lote/detalhe/320644", " TRATOR MASSEY FERGUNSON MOD. 292 ANO 2008 - FUNCIONANDO")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145.000,00</t>
        </is>
      </c>
      <c r="F52" s="4" t="inlineStr">
        <is>
          <t>1000.00</t>
        </is>
      </c>
    </row>
    <row collapsed="false" customFormat="false" customHeight="false" hidden="false" ht="12.1" outlineLevel="0" r="53">
      <c r="A53" s="5" t="s">
        <f>=HYPERLINK("https://www.leilaoonline.net/lote/detalhe/320648", "051")</f>
      </c>
      <c r="B53" s="4" t="s">
        <f>=HYPERLINK("https://www.leilaoonline.net/lote/detalhe/320648", "ARADO CANAVIEIRO SANTA IZABEL 4 DISCOS 3 PISTOES")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42.000,00</t>
        </is>
      </c>
      <c r="F53" s="4" t="inlineStr">
        <is>
          <t>350.00</t>
        </is>
      </c>
    </row>
    <row collapsed="false" customFormat="false" customHeight="false" hidden="false" ht="12.1" outlineLevel="0" r="54">
      <c r="A54" s="5" t="s">
        <f>=HYPERLINK("https://www.leilaoonline.net/lote/detalhe/320635", "052")</f>
      </c>
      <c r="B54" s="4" t="s">
        <f>=HYPERLINK("https://www.leilaoonline.net/lote/detalhe/320635", " Distribuidor de calcário IPACOL  5.500 kg esteira simples aproximadamente 58 cm rodado tanden, cor vermelho")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18.000,00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=HYPERLINK("https://www.leilaoonline.net/lote/detalhe/320636", "053")</f>
      </c>
      <c r="B55" s="4" t="s">
        <f>=HYPERLINK("https://www.leilaoonline.net/lote/detalhe/320636", " Roçadeira de arrasto roda de ferro")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5.000,00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=HYPERLINK("https://www.leilaoonline.net/lote/detalhe/320637", "054")</f>
      </c>
      <c r="B56" s="4" t="s">
        <f>=HYPERLINK("https://www.leilaoonline.net/lote/detalhe/320637", " Roçadeira de arrasto roda de ferro")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5.000,00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=HYPERLINK("https://www.leilaoonline.net/lote/detalhe/320638", "055")</f>
      </c>
      <c r="B57" s="4" t="s">
        <f>=HYPERLINK("https://www.leilaoonline.net/lote/detalhe/320638", " TANQUE COM CHASSI")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1.500,00</t>
        </is>
      </c>
      <c r="F57" s="4" t="inlineStr">
        <is>
          <t>200.00</t>
        </is>
      </c>
    </row>
    <row collapsed="false" customFormat="false" customHeight="false" hidden="false" ht="12.1" outlineLevel="0" r="58">
      <c r="A58" s="5" t="s">
        <f>=HYPERLINK("https://www.leilaoonline.net/lote/detalhe/320640", "056")</f>
      </c>
      <c r="B58" s="4" t="s">
        <f>=HYPERLINK("https://www.leilaoonline.net/lote/detalhe/320640", "04 PEÇAS - AUMENTO DA RODA DIANTEIRA P/ TRATORES CASE PUMA E NHT7")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6.000,00</t>
        </is>
      </c>
      <c r="F58" s="4" t="inlineStr">
        <is>
          <t>350.00</t>
        </is>
      </c>
    </row>
    <row collapsed="false" customFormat="false" customHeight="false" hidden="false" ht="12.1" outlineLevel="0" r="59">
      <c r="A59" s="5" t="s">
        <f>=HYPERLINK("https://www.leilaoonline.net/lote/detalhe/320655", "057")</f>
      </c>
      <c r="B59" s="4" t="s">
        <f>=HYPERLINK("https://www.leilaoonline.net/lote/detalhe/320655", "GRADE ARADORA INTERMEDIÁRIA SUPER TATU AMARELA 18X28 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38.000,00</t>
        </is>
      </c>
      <c r="F59" s="4" t="inlineStr">
        <is>
          <t>350.00</t>
        </is>
      </c>
    </row>
    <row collapsed="false" customFormat="false" customHeight="false" hidden="false" ht="12.1" outlineLevel="0" r="60">
      <c r="A60" s="5" t="s">
        <f>=HYPERLINK("https://www.leilaoonline.net/lote/detalhe/320657", "058")</f>
      </c>
      <c r="B60" s="4" t="s">
        <f>=HYPERLINK("https://www.leilaoonline.net/lote/detalhe/320657", "PRENSA HIDRÁULICA MANUAL 60 TON. 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14.000,00</t>
        </is>
      </c>
      <c r="F60" s="4" t="inlineStr">
        <is>
          <t>300.00</t>
        </is>
      </c>
    </row>
    <row collapsed="false" customFormat="false" customHeight="false" hidden="false" ht="12.1" outlineLevel="0" r="61">
      <c r="A61" s="5" t="s">
        <f>=HYPERLINK("https://www.leilaoonline.net/lote/detalhe/320641", "059")</f>
      </c>
      <c r="B61" s="4" t="s">
        <f>=HYPERLINK("https://www.leilaoonline.net/lote/detalhe/320641", "GRADE NIVELADORA COM COMANDO TATU 48X20")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40.000,00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=HYPERLINK("https://www.leilaoonline.net/lote/detalhe/320658", "060")</f>
      </c>
      <c r="B62" s="4" t="s">
        <f>=HYPERLINK("https://www.leilaoonline.net/lote/detalhe/320658", "CONCHA STARA PAD 500 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26.000,00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=HYPERLINK("https://www.leilaoonline.net/lote/detalhe/320659", "061")</f>
      </c>
      <c r="B63" s="4" t="s">
        <f>=HYPERLINK("https://www.leilaoonline.net/lote/detalhe/320659", "ROÇADEIRA AGRÍCOLA TATU 1,70M LARGURA MOD. RC2/1500 ANO 2007")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6.500,00</t>
        </is>
      </c>
      <c r="F63" s="4" t="inlineStr">
        <is>
          <t>200.00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2026-09-28T12:03:42.00Z</dcterms:created>
  <dc:creator>Tellks Tecnologia</dc:creator>
  <cp:revision>0</cp:revision>
</cp:coreProperties>
</file>