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8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MÁQUINAS E EQUIP. INDUSTRIAIS, PRENSAS PESADAS, GERADORES E MAIS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11/03/2026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=HYPERLINK("https://www.leilaoonline.net/lote/detalhe/321713", "5000")</f>
      </c>
      <c r="B11" s="4" t="s">
        <f>=HYPERLINK("https://www.leilaoonline.net/lote/detalhe/321713", "[ VÍDEO ] GUILHOTINA HIDRÁULICA RIO NEGRO 3000 MM -  ANO 2003 - CORTA CHAPA ATÉ 1/2`M ( 12,7MM) - FUCIONANDO")</f>
      </c>
      <c r="C11" s="4" t="inlineStr">
        <is>
          <t>Não vendido</t>
        </is>
      </c>
      <c r="D11" s="4" t="inlineStr">
        <is>
          <t>0</t>
        </is>
      </c>
      <c r="E11" s="5" t="inlineStr">
        <is>
          <t>79.000,00</t>
        </is>
      </c>
      <c r="F11" s="4" t="inlineStr">
        <is>
          <t>350.00</t>
        </is>
      </c>
    </row>
    <row collapsed="false" customFormat="false" customHeight="false" hidden="false" ht="12.1" outlineLevel="0" r="12">
      <c r="A12" s="5" t="s">
        <f>=HYPERLINK("https://www.leilaoonline.net/lote/detalhe/321716", "5001")</f>
      </c>
      <c r="B12" s="4" t="s">
        <f>=HYPERLINK("https://www.leilaoonline.net/lote/detalhe/321716", "PRENSA HIDRÁULICA 1000 TON VERSON .")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850.000,00</t>
        </is>
      </c>
      <c r="F12" s="4" t="inlineStr">
        <is>
          <t>5000.00</t>
        </is>
      </c>
    </row>
    <row collapsed="false" customFormat="false" customHeight="false" hidden="false" ht="12.1" outlineLevel="0" r="13">
      <c r="A13" s="5" t="s">
        <f>=HYPERLINK("https://www.leilaoonline.net/lote/detalhe/321717", "5002")</f>
      </c>
      <c r="B13" s="4" t="s">
        <f>=HYPERLINK("https://www.leilaoonline.net/lote/detalhe/321717", "PRENSA HIDRÁULICA 1000 TON  4 COLUNAS")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850.000,00</t>
        </is>
      </c>
      <c r="F13" s="4" t="inlineStr">
        <is>
          <t>5000.00</t>
        </is>
      </c>
    </row>
    <row collapsed="false" customFormat="false" customHeight="false" hidden="false" ht="12.1" outlineLevel="0" r="14">
      <c r="A14" s="5" t="s">
        <f>=HYPERLINK("https://www.leilaoonline.net/lote/detalhe/321718", "5003")</f>
      </c>
      <c r="B14" s="4" t="s">
        <f>=HYPERLINK("https://www.leilaoonline.net/lote/detalhe/321718", "CENTRO DE USINAGEM ")</f>
      </c>
      <c r="C14" s="4" t="inlineStr">
        <is>
          <t>Não vendido</t>
        </is>
      </c>
      <c r="D14" s="4" t="inlineStr">
        <is>
          <t>0</t>
        </is>
      </c>
      <c r="E14" s="5" t="inlineStr">
        <is>
          <t>850.000,00</t>
        </is>
      </c>
      <c r="F14" s="4" t="inlineStr">
        <is>
          <t>5000.00</t>
        </is>
      </c>
    </row>
    <row collapsed="false" customFormat="false" customHeight="false" hidden="false" ht="12.1" outlineLevel="0" r="15">
      <c r="A15" s="5" t="s">
        <f>=HYPERLINK("https://www.leilaoonline.net/lote/detalhe/321725", "5004")</f>
      </c>
      <c r="B15" s="4" t="s">
        <f>=HYPERLINK("https://www.leilaoonline.net/lote/detalhe/321725", "INJETORA SANDRETTO  SÉRIE 9 HP FAST 1320/300 - ANO 2009")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120.000,00</t>
        </is>
      </c>
      <c r="F15" s="4" t="inlineStr">
        <is>
          <t>2500.00</t>
        </is>
      </c>
    </row>
    <row collapsed="false" customFormat="false" customHeight="false" hidden="false" ht="12.1" outlineLevel="0" r="16">
      <c r="A16" s="5" t="s">
        <f>=HYPERLINK("https://www.leilaoonline.net/lote/detalhe/321711", "6004")</f>
      </c>
      <c r="B16" s="4" t="s">
        <f>=HYPERLINK("https://www.leilaoonline.net/lote/detalhe/321711", "[ VÍDEO ] Gerador 850kva (sem motor)")</f>
      </c>
      <c r="C16" s="4" t="inlineStr">
        <is>
          <t>Não vendido</t>
        </is>
      </c>
      <c r="D16" s="4" t="inlineStr">
        <is>
          <t>0</t>
        </is>
      </c>
      <c r="E16" s="5" t="inlineStr">
        <is>
          <t>25.000,00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=HYPERLINK("https://www.leilaoonline.net/lote/detalhe/321698", "6005")</f>
      </c>
      <c r="B17" s="4" t="s">
        <f>=HYPERLINK("https://www.leilaoonline.net/lote/detalhe/321698", "Carrinho em inox com rodas para vender lanche cachorro quente.")</f>
      </c>
      <c r="C17" s="4" t="inlineStr">
        <is>
          <t>Não vendido</t>
        </is>
      </c>
      <c r="D17" s="4" t="inlineStr">
        <is>
          <t>0</t>
        </is>
      </c>
      <c r="E17" s="5" t="inlineStr">
        <is>
          <t>2.000,00</t>
        </is>
      </c>
      <c r="F17" s="4" t="inlineStr">
        <is>
          <t>100.00</t>
        </is>
      </c>
    </row>
    <row collapsed="false" customFormat="false" customHeight="false" hidden="false" ht="12.1" outlineLevel="0" r="18">
      <c r="A18" s="5" t="s">
        <f>=HYPERLINK("https://www.leilaoonline.net/lote/detalhe/321679", "6009")</f>
      </c>
      <c r="B18" s="4" t="s">
        <f>=HYPERLINK("https://www.leilaoonline.net/lote/detalhe/321679", " Plataforma elevatória marca Sinoboom. Altura de trabalho 12 metros. Elétrica com baterias. Bom estado. Ano 2013")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65.000,00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=HYPERLINK("https://www.leilaoonline.net/lote/detalhe/321727", "6010")</f>
      </c>
      <c r="B19" s="4" t="s">
        <f>=HYPERLINK("https://www.leilaoonline.net/lote/detalhe/321727", "50 UN.  LUMINÁRIAS LED  ( TODA EM ALUMINIO ) 150W DE POTÊNCIA /BIVOLT - FUNCIONANDO ( NO ESTADO)")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4.500,00</t>
        </is>
      </c>
      <c r="F19" s="4" t="inlineStr">
        <is>
          <t>100.00</t>
        </is>
      </c>
    </row>
    <row collapsed="false" customFormat="false" customHeight="false" hidden="false" ht="12.1" outlineLevel="0" r="20">
      <c r="A20" s="5" t="s">
        <f>=HYPERLINK("https://www.leilaoonline.net/lote/detalhe/321730", "6011")</f>
      </c>
      <c r="B20" s="4" t="s">
        <f>=HYPERLINK("https://www.leilaoonline.net/lote/detalhe/321730", "50 UN.  LUMINÁRIAS LED  ( TODA EM ALUMINIO ) 150W DE POTÊNCIA /BIVOLT - FUNCIONANDO ( NO ESTADO)")</f>
      </c>
      <c r="C20" s="4" t="inlineStr">
        <is>
          <t>Não vendido</t>
        </is>
      </c>
      <c r="D20" s="4" t="inlineStr">
        <is>
          <t>0</t>
        </is>
      </c>
      <c r="E20" s="5" t="inlineStr">
        <is>
          <t>4.500,00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=HYPERLINK("https://www.leilaoonline.net/lote/detalhe/321729", "6012")</f>
      </c>
      <c r="B21" s="4" t="s">
        <f>=HYPERLINK("https://www.leilaoonline.net/lote/detalhe/321729", "50 UN.  LUMINÁRIAS LED  ( TODA EM ALUMINIO ) 150W DE POTÊNCIA /BIVOLT - FUNCIONANDO ( NO ESTADO)")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4.500,00</t>
        </is>
      </c>
      <c r="F21" s="4" t="inlineStr">
        <is>
          <t>100.00</t>
        </is>
      </c>
    </row>
    <row collapsed="false" customFormat="false" customHeight="false" hidden="false" ht="12.1" outlineLevel="0" r="22">
      <c r="A22" s="5" t="s">
        <f>=HYPERLINK("https://www.leilaoonline.net/lote/detalhe/321728", "6013")</f>
      </c>
      <c r="B22" s="4" t="s">
        <f>=HYPERLINK("https://www.leilaoonline.net/lote/detalhe/321728", "50 UN.  LUMINÁRIAS LED  ( TODA EM ALUMINIO ) 150W DE POTÊNCIA /BIVOLT - FUNCIONANDO ( NO ESTADO)")</f>
      </c>
      <c r="C22" s="4" t="inlineStr">
        <is>
          <t>Não vendido</t>
        </is>
      </c>
      <c r="D22" s="4" t="inlineStr">
        <is>
          <t>0</t>
        </is>
      </c>
      <c r="E22" s="5" t="inlineStr">
        <is>
          <t>4.500,00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=HYPERLINK("https://www.leilaoonline.net/lote/detalhe/321731", "6014")</f>
      </c>
      <c r="B23" s="4" t="s">
        <f>=HYPERLINK("https://www.leilaoonline.net/lote/detalhe/321731", "PORTA PALLETS - 34 MONTANTES E 198 LONGARINAS ( 7,06 MTS. DE ALTURA ) ( não acompanha protetores)")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45.000,00</t>
        </is>
      </c>
      <c r="F23" s="4" t="inlineStr">
        <is>
          <t>350.00</t>
        </is>
      </c>
    </row>
    <row collapsed="false" customFormat="false" customHeight="false" hidden="false" ht="12.1" outlineLevel="0" r="24">
      <c r="A24" s="5" t="s">
        <f>=HYPERLINK("https://www.leilaoonline.net/lote/detalhe/321665", "6019")</f>
      </c>
      <c r="B24" s="4" t="s">
        <f>=HYPERLINK("https://www.leilaoonline.net/lote/detalhe/321665", " Aprox. 27 unidades de Bobinas 24V")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1.000,00</t>
        </is>
      </c>
      <c r="F24" s="4" t="inlineStr">
        <is>
          <t>200.00</t>
        </is>
      </c>
    </row>
    <row collapsed="false" customFormat="false" customHeight="false" hidden="false" ht="12.1" outlineLevel="0" r="25">
      <c r="A25" s="5" t="s">
        <f>=HYPERLINK("https://www.leilaoonline.net/lote/detalhe/321714", "6020")</f>
      </c>
      <c r="B25" s="4" t="s">
        <f>=HYPERLINK("https://www.leilaoonline.net/lote/detalhe/321714", "[ VÍDEO ] Motor Mercedes 352 funcionando")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8.500,00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=HYPERLINK("https://www.leilaoonline.net/lote/detalhe/321666", "6023")</f>
      </c>
      <c r="B26" s="4" t="s">
        <f>=HYPERLINK("https://www.leilaoonline.net/lote/detalhe/321666", "02 EIXOS CLARCK DIRECIONAL COMPLETO COM RODAS / PNEUS (4 RODAS E 4 PNEUS)")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7.500,00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=HYPERLINK("https://www.leilaoonline.net/lote/detalhe/321715", "6024")</f>
      </c>
      <c r="B27" s="4" t="s">
        <f>=HYPERLINK("https://www.leilaoonline.net/lote/detalhe/321715", "LOTE DE MATERIAS DIVERSOS SENDO; (LT03)(1 Impressora HP LaserJet Pro MFP M428fdw / 1 Impressora Epson L395 / 1 Impresora HP colorida  / 8 toners  / 2 Mouse sem fio  / 1 Teclado com fio  / 2 Celular Samsung A03 Core/1 Tv 60" HQ")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2.000,00</t>
        </is>
      </c>
      <c r="F27" s="4" t="inlineStr">
        <is>
          <t>50.00</t>
        </is>
      </c>
    </row>
    <row collapsed="false" customFormat="false" customHeight="false" hidden="false" ht="12.1" outlineLevel="0" r="28">
      <c r="A28" s="5" t="s">
        <f>=HYPERLINK("https://www.leilaoonline.net/lote/detalhe/321672", "6027")</f>
      </c>
      <c r="B28" s="4" t="s">
        <f>=HYPERLINK("https://www.leilaoonline.net/lote/detalhe/321672", "CONTAINER 6 MTS")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8.000,00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=HYPERLINK("https://www.leilaoonline.net/lote/detalhe/321663", "6028")</f>
      </c>
      <c r="B29" s="4" t="s">
        <f>=HYPERLINK("https://www.leilaoonline.net/lote/detalhe/321663", " 02  tanques de caminhão")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500,00</t>
        </is>
      </c>
      <c r="F29" s="4" t="inlineStr">
        <is>
          <t>100.00</t>
        </is>
      </c>
    </row>
    <row collapsed="false" customFormat="false" customHeight="false" hidden="false" ht="12.1" outlineLevel="0" r="30">
      <c r="A30" s="5" t="s">
        <f>=HYPERLINK("https://www.leilaoonline.net/lote/detalhe/321664", "6030")</f>
      </c>
      <c r="B30" s="4" t="s">
        <f>=HYPERLINK("https://www.leilaoonline.net/lote/detalhe/321664", " Maquina de rebitar freio")</f>
      </c>
      <c r="C30" s="4" t="inlineStr">
        <is>
          <t>Não vendido</t>
        </is>
      </c>
      <c r="D30" s="4" t="inlineStr">
        <is>
          <t>0</t>
        </is>
      </c>
      <c r="E30" s="5" t="inlineStr">
        <is>
          <t>2.000,00</t>
        </is>
      </c>
      <c r="F30" s="4" t="inlineStr">
        <is>
          <t>200.00</t>
        </is>
      </c>
    </row>
    <row collapsed="false" customFormat="false" customHeight="false" hidden="false" ht="12.1" outlineLevel="0" r="31">
      <c r="A31" s="5" t="s">
        <f>=HYPERLINK("https://www.leilaoonline.net/lote/detalhe/321669", "6033")</f>
      </c>
      <c r="B31" s="4" t="s">
        <f>=HYPERLINK("https://www.leilaoonline.net/lote/detalhe/321669", "1 Compressor")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7.000,00</t>
        </is>
      </c>
      <c r="F31" s="4" t="inlineStr">
        <is>
          <t>150.00</t>
        </is>
      </c>
    </row>
    <row collapsed="false" customFormat="false" customHeight="false" hidden="false" ht="12.1" outlineLevel="0" r="32">
      <c r="A32" s="5" t="s">
        <f>=HYPERLINK("https://www.leilaoonline.net/lote/detalhe/321667", "6034")</f>
      </c>
      <c r="B32" s="4" t="s">
        <f>=HYPERLINK("https://www.leilaoonline.net/lote/detalhe/321667", " 4 tomadas de força sendo; 2  - Eaton 8 marchas, 1 - Eaton 10 marchas e1 -ZF")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2.000,00</t>
        </is>
      </c>
      <c r="F32" s="4" t="inlineStr">
        <is>
          <t>150.00</t>
        </is>
      </c>
    </row>
    <row collapsed="false" customFormat="false" customHeight="false" hidden="false" ht="12.1" outlineLevel="0" r="33">
      <c r="A33" s="5" t="s">
        <f>=HYPERLINK("https://www.leilaoonline.net/lote/detalhe/321668", "6035")</f>
      </c>
      <c r="B33" s="4" t="s">
        <f>=HYPERLINK("https://www.leilaoonline.net/lote/detalhe/321668", " 7 filtros Tecfil  PSL523")</f>
      </c>
      <c r="C33" s="4" t="inlineStr">
        <is>
          <t>Não vendido</t>
        </is>
      </c>
      <c r="D33" s="4" t="inlineStr">
        <is>
          <t>0</t>
        </is>
      </c>
      <c r="E33" s="5" t="inlineStr">
        <is>
          <t>2.900,00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=HYPERLINK("https://www.leilaoonline.net/lote/detalhe/321670", "6041")</f>
      </c>
      <c r="B34" s="4" t="s">
        <f>=HYPERLINK("https://www.leilaoonline.net/lote/detalhe/321670", " Tanque Coral 2.000 litros com Bomba Andrade Masp 51. Marcas Jacto/Andrade. Ano 2010")</f>
      </c>
      <c r="C34" s="4" t="inlineStr">
        <is>
          <t>Não vendido</t>
        </is>
      </c>
      <c r="D34" s="4" t="inlineStr">
        <is>
          <t>0</t>
        </is>
      </c>
      <c r="E34" s="5" t="inlineStr">
        <is>
          <t>14.000,00</t>
        </is>
      </c>
      <c r="F34" s="4" t="inlineStr">
        <is>
          <t>500.00</t>
        </is>
      </c>
    </row>
    <row collapsed="false" customFormat="false" customHeight="false" hidden="false" ht="12.1" outlineLevel="0" r="35">
      <c r="A35" s="5" t="s">
        <f>=HYPERLINK("https://www.leilaoonline.net/lote/detalhe/321671", "6044")</f>
      </c>
      <c r="B35" s="4" t="s">
        <f>=HYPERLINK("https://www.leilaoonline.net/lote/detalhe/321671", " DIFERENCIAL VOLVO FH 400 ANO 2010")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15.000,00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=HYPERLINK("https://www.leilaoonline.net/lote/detalhe/321674", "6112")</f>
      </c>
      <c r="B36" s="4" t="s">
        <f>=HYPERLINK("https://www.leilaoonline.net/lote/detalhe/321674", " Aprox. 124 Itens de peças para Rompedor Pneumático Tex 31/41. (Veja o Descritivo)")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2.000,00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=HYPERLINK("https://www.leilaoonline.net/lote/detalhe/321673", "6113")</f>
      </c>
      <c r="B37" s="4" t="s">
        <f>=HYPERLINK("https://www.leilaoonline.net/lote/detalhe/321673", " Aprox. 50 Peças de Veiculos Fiat, GM e VW. (Veja o Descritivo)")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400,00</t>
        </is>
      </c>
      <c r="F37" s="4" t="inlineStr">
        <is>
          <t>200.00</t>
        </is>
      </c>
    </row>
    <row collapsed="false" customFormat="false" customHeight="false" hidden="false" ht="12.1" outlineLevel="0" r="38">
      <c r="A38" s="5" t="s">
        <f>=HYPERLINK("https://www.leilaoonline.net/lote/detalhe/321675", "6114")</f>
      </c>
      <c r="B38" s="4" t="s">
        <f>=HYPERLINK("https://www.leilaoonline.net/lote/detalhe/321675", "Motor diesel Rhino 6 Cilindros para Escavadeira New Holland E385")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19.000,00</t>
        </is>
      </c>
      <c r="F38" s="4" t="inlineStr">
        <is>
          <t>500.00</t>
        </is>
      </c>
    </row>
    <row collapsed="false" customFormat="false" customHeight="false" hidden="false" ht="12.1" outlineLevel="0" r="39">
      <c r="A39" s="5" t="s">
        <f>=HYPERLINK("https://www.leilaoonline.net/lote/detalhe/321676", "6115")</f>
      </c>
      <c r="B39" s="4" t="s">
        <f>=HYPERLINK("https://www.leilaoonline.net/lote/detalhe/321676", "Motor diesel Rhino 6 Cilindros para Escavadeira New Holland E385")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19.000,00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=HYPERLINK("https://www.leilaoonline.net/lote/detalhe/321677", "6116")</f>
      </c>
      <c r="B40" s="4" t="s">
        <f>=HYPERLINK("https://www.leilaoonline.net/lote/detalhe/321677", " Aprox. 37 unidades de Punhos para Perfuratriz e Bitz Botão. Veja especificações")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11.000,00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=HYPERLINK("https://www.leilaoonline.net/lote/detalhe/321699", "6120")</f>
      </c>
      <c r="B41" s="4" t="s">
        <f>=HYPERLINK("https://www.leilaoonline.net/lote/detalhe/321699", "Dobradiças aprox 10 mil unid")</f>
      </c>
      <c r="C41" s="4" t="inlineStr">
        <is>
          <t>Não vendido</t>
        </is>
      </c>
      <c r="D41" s="4" t="inlineStr">
        <is>
          <t>0</t>
        </is>
      </c>
      <c r="E41" s="5" t="inlineStr">
        <is>
          <t>1.500,00</t>
        </is>
      </c>
      <c r="F41" s="4" t="inlineStr">
        <is>
          <t>200.00</t>
        </is>
      </c>
    </row>
    <row collapsed="false" customFormat="false" customHeight="false" hidden="false" ht="12.1" outlineLevel="0" r="42">
      <c r="A42" s="5" t="s">
        <f>=HYPERLINK("https://www.leilaoonline.net/lote/detalhe/321700", "6121")</f>
      </c>
      <c r="B42" s="4" t="s">
        <f>=HYPERLINK("https://www.leilaoonline.net/lote/detalhe/321700", "Dobradiças aprox 10 mil unid")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1.500,00</t>
        </is>
      </c>
      <c r="F42" s="4" t="inlineStr">
        <is>
          <t>200.00</t>
        </is>
      </c>
    </row>
    <row collapsed="false" customFormat="false" customHeight="false" hidden="false" ht="12.1" outlineLevel="0" r="43">
      <c r="A43" s="5" t="s">
        <f>=HYPERLINK("https://www.leilaoonline.net/lote/detalhe/321701", "6122")</f>
      </c>
      <c r="B43" s="4" t="s">
        <f>=HYPERLINK("https://www.leilaoonline.net/lote/detalhe/321701", "Caixa Pallet 80x80x65 cm  marca John Deere PY2215")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500,00</t>
        </is>
      </c>
      <c r="F43" s="4" t="inlineStr">
        <is>
          <t>100.00</t>
        </is>
      </c>
    </row>
    <row collapsed="false" customFormat="false" customHeight="false" hidden="false" ht="12.1" outlineLevel="0" r="44">
      <c r="A44" s="5" t="s">
        <f>=HYPERLINK("https://www.leilaoonline.net/lote/detalhe/321681", "6200")</f>
      </c>
      <c r="B44" s="4" t="s">
        <f>=HYPERLINK("https://www.leilaoonline.net/lote/detalhe/321681", " 02 Unidades de Resfriadores em aço inox para refrigerante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18.000,00</t>
        </is>
      </c>
      <c r="F44" s="4" t="inlineStr">
        <is>
          <t>500.00</t>
        </is>
      </c>
    </row>
    <row collapsed="false" customFormat="false" customHeight="false" hidden="false" ht="12.1" outlineLevel="0" r="45">
      <c r="A45" s="5" t="s">
        <f>=HYPERLINK("https://www.leilaoonline.net/lote/detalhe/321680", "6201")</f>
      </c>
      <c r="B45" s="4" t="s">
        <f>=HYPERLINK("https://www.leilaoonline.net/lote/detalhe/321680", " 02 Carregadores de bateria – marca Adelco ")</f>
      </c>
      <c r="C45" s="4" t="inlineStr">
        <is>
          <t>Não vendido</t>
        </is>
      </c>
      <c r="D45" s="4" t="inlineStr">
        <is>
          <t>0</t>
        </is>
      </c>
      <c r="E45" s="5" t="inlineStr">
        <is>
          <t>6.000,00</t>
        </is>
      </c>
      <c r="F45" s="4" t="inlineStr">
        <is>
          <t>500.00</t>
        </is>
      </c>
    </row>
    <row collapsed="false" customFormat="false" customHeight="false" hidden="false" ht="12.1" outlineLevel="0" r="46">
      <c r="A46" s="5" t="s">
        <f>=HYPERLINK("https://www.leilaoonline.net/lote/detalhe/321695", "6501")</f>
      </c>
      <c r="B46" s="4" t="s">
        <f>=HYPERLINK("https://www.leilaoonline.net/lote/detalhe/321695", " Gerador de Fluxo de Ar Modelo GF-2000")</f>
      </c>
      <c r="C46" s="4" t="inlineStr">
        <is>
          <t>Não vendido</t>
        </is>
      </c>
      <c r="D46" s="4" t="inlineStr">
        <is>
          <t>0</t>
        </is>
      </c>
      <c r="E46" s="5" t="inlineStr">
        <is>
          <t>150,00</t>
        </is>
      </c>
      <c r="F46" s="4" t="inlineStr">
        <is>
          <t>50.00</t>
        </is>
      </c>
    </row>
    <row collapsed="false" customFormat="false" customHeight="false" hidden="false" ht="12.1" outlineLevel="0" r="47">
      <c r="A47" s="5" t="s">
        <f>=HYPERLINK("https://www.leilaoonline.net/lote/detalhe/321682", "6502")</f>
      </c>
      <c r="B47" s="4" t="s">
        <f>=HYPERLINK("https://www.leilaoonline.net/lote/detalhe/321682", " Gerador de Fluxo de Ar Modelo GF-2000")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150,00</t>
        </is>
      </c>
      <c r="F47" s="4" t="inlineStr">
        <is>
          <t>50.00</t>
        </is>
      </c>
    </row>
    <row collapsed="false" customFormat="false" customHeight="false" hidden="false" ht="12.1" outlineLevel="0" r="48">
      <c r="A48" s="5" t="s">
        <f>=HYPERLINK("https://www.leilaoonline.net/lote/detalhe/321693", "6503")</f>
      </c>
      <c r="B48" s="4" t="s">
        <f>=HYPERLINK("https://www.leilaoonline.net/lote/detalhe/321693", " Gerador de Fluxo de Ar Modelo GF-2000")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150,00</t>
        </is>
      </c>
      <c r="F48" s="4" t="inlineStr">
        <is>
          <t>50.00</t>
        </is>
      </c>
    </row>
    <row collapsed="false" customFormat="false" customHeight="false" hidden="false" ht="12.1" outlineLevel="0" r="49">
      <c r="A49" s="5" t="s">
        <f>=HYPERLINK("https://www.leilaoonline.net/lote/detalhe/321684", "6504")</f>
      </c>
      <c r="B49" s="4" t="s">
        <f>=HYPERLINK("https://www.leilaoonline.net/lote/detalhe/321684", " Gerador de Fluxo de Ar Modelo GF-2000")</f>
      </c>
      <c r="C49" s="4" t="inlineStr">
        <is>
          <t>Não vendido</t>
        </is>
      </c>
      <c r="D49" s="4" t="inlineStr">
        <is>
          <t>0</t>
        </is>
      </c>
      <c r="E49" s="5" t="inlineStr">
        <is>
          <t>150,00</t>
        </is>
      </c>
      <c r="F49" s="4" t="inlineStr">
        <is>
          <t>50.00</t>
        </is>
      </c>
    </row>
    <row collapsed="false" customFormat="false" customHeight="false" hidden="false" ht="12.1" outlineLevel="0" r="50">
      <c r="A50" s="5" t="s">
        <f>=HYPERLINK("https://www.leilaoonline.net/lote/detalhe/321683", "6506")</f>
      </c>
      <c r="B50" s="4" t="s">
        <f>=HYPERLINK("https://www.leilaoonline.net/lote/detalhe/321683", " Gerador de Fluxo de Ar Modelo GF-2000")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150,00</t>
        </is>
      </c>
      <c r="F50" s="4" t="inlineStr">
        <is>
          <t>50.00</t>
        </is>
      </c>
    </row>
    <row collapsed="false" customFormat="false" customHeight="false" hidden="false" ht="12.1" outlineLevel="0" r="51">
      <c r="A51" s="5" t="s">
        <f>=HYPERLINK("https://www.leilaoonline.net/lote/detalhe/321686", "6507")</f>
      </c>
      <c r="B51" s="4" t="s">
        <f>=HYPERLINK("https://www.leilaoonline.net/lote/detalhe/321686", " Gerador de Fluxo de Ar Modelo GF-2000")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150,00</t>
        </is>
      </c>
      <c r="F51" s="4" t="inlineStr">
        <is>
          <t>50.00</t>
        </is>
      </c>
    </row>
    <row collapsed="false" customFormat="false" customHeight="false" hidden="false" ht="12.1" outlineLevel="0" r="52">
      <c r="A52" s="5" t="s">
        <f>=HYPERLINK("https://www.leilaoonline.net/lote/detalhe/321688", "6508")</f>
      </c>
      <c r="B52" s="4" t="s">
        <f>=HYPERLINK("https://www.leilaoonline.net/lote/detalhe/321688", " Gerador de Fluxo de Ar Modelo GF-2000")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150,00</t>
        </is>
      </c>
      <c r="F52" s="4" t="inlineStr">
        <is>
          <t>50.00</t>
        </is>
      </c>
    </row>
    <row collapsed="false" customFormat="false" customHeight="false" hidden="false" ht="12.1" outlineLevel="0" r="53">
      <c r="A53" s="5" t="s">
        <f>=HYPERLINK("https://www.leilaoonline.net/lote/detalhe/321685", "6509")</f>
      </c>
      <c r="B53" s="4" t="s">
        <f>=HYPERLINK("https://www.leilaoonline.net/lote/detalhe/321685", " Gerador de Fluxo de Ar Modelo GF-2000")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150,00</t>
        </is>
      </c>
      <c r="F53" s="4" t="inlineStr">
        <is>
          <t>50.00</t>
        </is>
      </c>
    </row>
    <row collapsed="false" customFormat="false" customHeight="false" hidden="false" ht="12.1" outlineLevel="0" r="54">
      <c r="A54" s="5" t="s">
        <f>=HYPERLINK("https://www.leilaoonline.net/lote/detalhe/321697", "6510")</f>
      </c>
      <c r="B54" s="4" t="s">
        <f>=HYPERLINK("https://www.leilaoonline.net/lote/detalhe/321697", " Gerador de Fluxo de Ar Modelo GF-2000")</f>
      </c>
      <c r="C54" s="4" t="inlineStr">
        <is>
          <t>Não vendido</t>
        </is>
      </c>
      <c r="D54" s="4" t="inlineStr">
        <is>
          <t>0</t>
        </is>
      </c>
      <c r="E54" s="5" t="inlineStr">
        <is>
          <t>150,00</t>
        </is>
      </c>
      <c r="F54" s="4" t="inlineStr">
        <is>
          <t>50.00</t>
        </is>
      </c>
    </row>
    <row collapsed="false" customFormat="false" customHeight="false" hidden="false" ht="12.1" outlineLevel="0" r="55">
      <c r="A55" s="5" t="s">
        <f>=HYPERLINK("https://www.leilaoonline.net/lote/detalhe/321687", "6511")</f>
      </c>
      <c r="B55" s="4" t="s">
        <f>=HYPERLINK("https://www.leilaoonline.net/lote/detalhe/321687", " Gerador de Fluxo de Ar Modelo GF-2000")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150,00</t>
        </is>
      </c>
      <c r="F55" s="4" t="inlineStr">
        <is>
          <t>50.00</t>
        </is>
      </c>
    </row>
    <row collapsed="false" customFormat="false" customHeight="false" hidden="false" ht="12.1" outlineLevel="0" r="56">
      <c r="A56" s="5" t="s">
        <f>=HYPERLINK("https://www.leilaoonline.net/lote/detalhe/321696", "6512")</f>
      </c>
      <c r="B56" s="4" t="s">
        <f>=HYPERLINK("https://www.leilaoonline.net/lote/detalhe/321696", " Gerador de Fluxo de Ar Modelo GF-2000")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150,00</t>
        </is>
      </c>
      <c r="F56" s="4" t="inlineStr">
        <is>
          <t>50.00</t>
        </is>
      </c>
    </row>
    <row collapsed="false" customFormat="false" customHeight="false" hidden="false" ht="12.1" outlineLevel="0" r="57">
      <c r="A57" s="5" t="s">
        <f>=HYPERLINK("https://www.leilaoonline.net/lote/detalhe/321692", "6513")</f>
      </c>
      <c r="B57" s="4" t="s">
        <f>=HYPERLINK("https://www.leilaoonline.net/lote/detalhe/321692", " Gerador de Fluxo de Ar Modelo GF-2000")</f>
      </c>
      <c r="C57" s="4" t="inlineStr">
        <is>
          <t>Não vendido</t>
        </is>
      </c>
      <c r="D57" s="4" t="inlineStr">
        <is>
          <t>0</t>
        </is>
      </c>
      <c r="E57" s="5" t="inlineStr">
        <is>
          <t>150,00</t>
        </is>
      </c>
      <c r="F57" s="4" t="inlineStr">
        <is>
          <t>50.00</t>
        </is>
      </c>
    </row>
    <row collapsed="false" customFormat="false" customHeight="false" hidden="false" ht="12.1" outlineLevel="0" r="58">
      <c r="A58" s="5" t="s">
        <f>=HYPERLINK("https://www.leilaoonline.net/lote/detalhe/321691", "6514")</f>
      </c>
      <c r="B58" s="4" t="s">
        <f>=HYPERLINK("https://www.leilaoonline.net/lote/detalhe/321691", " Gerador de Fluxo de Ar Modelo GF-2000")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150,00</t>
        </is>
      </c>
      <c r="F58" s="4" t="inlineStr">
        <is>
          <t>50.00</t>
        </is>
      </c>
    </row>
    <row collapsed="false" customFormat="false" customHeight="false" hidden="false" ht="12.1" outlineLevel="0" r="59">
      <c r="A59" s="5" t="s">
        <f>=HYPERLINK("https://www.leilaoonline.net/lote/detalhe/321690", "6515")</f>
      </c>
      <c r="B59" s="4" t="s">
        <f>=HYPERLINK("https://www.leilaoonline.net/lote/detalhe/321690", " Gerador de Fluxo de Ar Modelo GF-2000")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150,00</t>
        </is>
      </c>
      <c r="F59" s="4" t="inlineStr">
        <is>
          <t>50.00</t>
        </is>
      </c>
    </row>
    <row collapsed="false" customFormat="false" customHeight="false" hidden="false" ht="12.1" outlineLevel="0" r="60">
      <c r="A60" s="5" t="s">
        <f>=HYPERLINK("https://www.leilaoonline.net/lote/detalhe/321689", "6516")</f>
      </c>
      <c r="B60" s="4" t="s">
        <f>=HYPERLINK("https://www.leilaoonline.net/lote/detalhe/321689", " Gerador de Fluxo de Ar Modelo GF-2000")</f>
      </c>
      <c r="C60" s="4" t="inlineStr">
        <is>
          <t>Não vendido</t>
        </is>
      </c>
      <c r="D60" s="4" t="inlineStr">
        <is>
          <t>0</t>
        </is>
      </c>
      <c r="E60" s="5" t="inlineStr">
        <is>
          <t>150,00</t>
        </is>
      </c>
      <c r="F60" s="4" t="inlineStr">
        <is>
          <t>50.00</t>
        </is>
      </c>
    </row>
    <row collapsed="false" customFormat="false" customHeight="false" hidden="false" ht="12.1" outlineLevel="0" r="61">
      <c r="A61" s="5" t="s">
        <f>=HYPERLINK("https://www.leilaoonline.net/lote/detalhe/321694", "6517")</f>
      </c>
      <c r="B61" s="4" t="s">
        <f>=HYPERLINK("https://www.leilaoonline.net/lote/detalhe/321694", " Gerador de Fluxo de Ar Modelo GF-2000")</f>
      </c>
      <c r="C61" s="4" t="inlineStr">
        <is>
          <t>Não vendido</t>
        </is>
      </c>
      <c r="D61" s="4" t="inlineStr">
        <is>
          <t>0</t>
        </is>
      </c>
      <c r="E61" s="5" t="inlineStr">
        <is>
          <t>150,00</t>
        </is>
      </c>
      <c r="F61" s="4" t="inlineStr">
        <is>
          <t>50.00</t>
        </is>
      </c>
    </row>
    <row collapsed="false" customFormat="false" customHeight="false" hidden="false" ht="12.1" outlineLevel="0" r="62">
      <c r="A62" s="5" t="s">
        <f>=HYPERLINK("https://www.leilaoonline.net/lote/detalhe/321712", "6518")</f>
      </c>
      <c r="B62" s="4" t="s">
        <f>=HYPERLINK("https://www.leilaoonline.net/lote/detalhe/321712", "Grupo Gerador de energia 50 kVa Motor Detroit 4 cilindros. Diesel")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9.000,00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=HYPERLINK("https://www.leilaoonline.net/lote/detalhe/321726", "7039")</f>
      </c>
      <c r="B63" s="4" t="s">
        <f>=HYPERLINK("https://www.leilaoonline.net/lote/detalhe/321726", "Rompedor Montamber SC-36 ano 2011. SEM USO")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15.000,00</t>
        </is>
      </c>
      <c r="F63" s="4" t="inlineStr">
        <is>
          <t>750.00</t>
        </is>
      </c>
    </row>
    <row collapsed="false" customFormat="false" customHeight="false" hidden="false" ht="12.1" outlineLevel="0" r="64">
      <c r="A64" s="5" t="s">
        <f>=HYPERLINK("https://www.leilaoonline.net/lote/detalhe/321678", "7040")</f>
      </c>
      <c r="B64" s="4" t="s">
        <f>=HYPERLINK("https://www.leilaoonline.net/lote/detalhe/321678", "Rompedor Montamber SC-36 ano 2011. SEM USO")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15.000,00</t>
        </is>
      </c>
      <c r="F64" s="4" t="inlineStr">
        <is>
          <t>750.00</t>
        </is>
      </c>
    </row>
    <row collapsed="false" customFormat="false" customHeight="false" hidden="false" ht="12.1" outlineLevel="0" r="65">
      <c r="A65" s="5" t="s">
        <f>=HYPERLINK("https://www.leilaoonline.net/lote/detalhe/321722", "7041")</f>
      </c>
      <c r="B65" s="4" t="s">
        <f>=HYPERLINK("https://www.leilaoonline.net/lote/detalhe/321722", "UNIDADE HIDRÁULICA")</f>
      </c>
      <c r="C65" s="4" t="inlineStr">
        <is>
          <t>Não vendido</t>
        </is>
      </c>
      <c r="D65" s="4" t="inlineStr">
        <is>
          <t>0</t>
        </is>
      </c>
      <c r="E65" s="5" t="inlineStr">
        <is>
          <t>12.500,00</t>
        </is>
      </c>
      <c r="F65" s="4" t="inlineStr">
        <is>
          <t>350.00</t>
        </is>
      </c>
    </row>
    <row collapsed="false" customFormat="false" customHeight="false" hidden="false" ht="12.1" outlineLevel="0" r="66">
      <c r="A66" s="5" t="s">
        <f>=HYPERLINK("https://www.leilaoonline.net/lote/detalhe/321719", "7042")</f>
      </c>
      <c r="B66" s="4" t="s">
        <f>=HYPERLINK("https://www.leilaoonline.net/lote/detalhe/321719", "UNIDADE HIDRÁULICA")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12.500,00</t>
        </is>
      </c>
      <c r="F66" s="4" t="inlineStr">
        <is>
          <t>350.00</t>
        </is>
      </c>
    </row>
    <row collapsed="false" customFormat="false" customHeight="false" hidden="false" ht="12.1" outlineLevel="0" r="67">
      <c r="A67" s="5" t="s">
        <f>=HYPERLINK("https://www.leilaoonline.net/lote/detalhe/321721", "7043")</f>
      </c>
      <c r="B67" s="4" t="s">
        <f>=HYPERLINK("https://www.leilaoonline.net/lote/detalhe/321721", "UNIDADE HIDRÁULICA")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12.500,00</t>
        </is>
      </c>
      <c r="F67" s="4" t="inlineStr">
        <is>
          <t>350.00</t>
        </is>
      </c>
    </row>
    <row collapsed="false" customFormat="false" customHeight="false" hidden="false" ht="12.1" outlineLevel="0" r="68">
      <c r="A68" s="5" t="s">
        <f>=HYPERLINK("https://www.leilaoonline.net/lote/detalhe/321707", "7044")</f>
      </c>
      <c r="B68" s="4" t="s">
        <f>=HYPERLINK("https://www.leilaoonline.net/lote/detalhe/321707", " 03 UN. ROLAMENTO DE GIRO ( SEM USO/NO ESTADO)")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22.000,00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=HYPERLINK("https://www.leilaoonline.net/lote/detalhe/321706", "7045")</f>
      </c>
      <c r="B69" s="4" t="s">
        <f>=HYPERLINK("https://www.leilaoonline.net/lote/detalhe/321706", " 06 UN. REDUTORES USADOS 1X60 - PARA MOTOR 50HP PRÓPRIO ( PARA EXTRUSÃO PARA FAZER CANOS)")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85.000,00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=HYPERLINK("https://www.leilaoonline.net/lote/detalhe/321703", "7046")</f>
      </c>
      <c r="B70" s="4" t="s">
        <f>=HYPERLINK("https://www.leilaoonline.net/lote/detalhe/321703", " SOPRADOR MARCA ARZEN (SEM USO) - GM315M3 MIN. / MOTOR WEG 350 CV RPM 1190 - 440 VOLTS.")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150.000,00</t>
        </is>
      </c>
      <c r="F70" s="4" t="inlineStr">
        <is>
          <t>3000.00</t>
        </is>
      </c>
    </row>
    <row collapsed="false" customFormat="false" customHeight="false" hidden="false" ht="12.1" outlineLevel="0" r="71">
      <c r="A71" s="5" t="s">
        <f>=HYPERLINK("https://www.leilaoonline.net/lote/detalhe/321708", "7047")</f>
      </c>
      <c r="B71" s="4" t="s">
        <f>=HYPERLINK("https://www.leilaoonline.net/lote/detalhe/321708", " SECADOR MARCA PIOVANI ( NO ESTADO)")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2.100,00</t>
        </is>
      </c>
      <c r="F71" s="4" t="inlineStr">
        <is>
          <t>250.00</t>
        </is>
      </c>
    </row>
    <row collapsed="false" customFormat="false" customHeight="false" hidden="false" ht="12.1" outlineLevel="0" r="72">
      <c r="A72" s="5" t="s">
        <f>=HYPERLINK("https://www.leilaoonline.net/lote/detalhe/321702", "7048")</f>
      </c>
      <c r="B72" s="4" t="s">
        <f>=HYPERLINK("https://www.leilaoonline.net/lote/detalhe/321702", " SECADOR DE GRÃO DE MATERIAL ESTRUSADO ( NO ESTADO)")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3.100,00</t>
        </is>
      </c>
      <c r="F72" s="4" t="inlineStr">
        <is>
          <t>300.00</t>
        </is>
      </c>
    </row>
    <row collapsed="false" customFormat="false" customHeight="false" hidden="false" ht="12.1" outlineLevel="0" r="73">
      <c r="A73" s="5" t="s">
        <f>=HYPERLINK("https://www.leilaoonline.net/lote/detalhe/321705", "7049")</f>
      </c>
      <c r="B73" s="4" t="s">
        <f>=HYPERLINK("https://www.leilaoonline.net/lote/detalhe/321705", " MISTURADOR DE PÓ DUPLO DE AÇO ( USADO)")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3.800,00</t>
        </is>
      </c>
      <c r="F73" s="4" t="inlineStr">
        <is>
          <t>300.00</t>
        </is>
      </c>
    </row>
    <row collapsed="false" customFormat="false" customHeight="false" hidden="false" ht="12.1" outlineLevel="0" r="74">
      <c r="A74" s="5" t="s">
        <f>=HYPERLINK("https://www.leilaoonline.net/lote/detalhe/321710", "7050")</f>
      </c>
      <c r="B74" s="4" t="s">
        <f>=HYPERLINK("https://www.leilaoonline.net/lote/detalhe/321710", " INJETORA REFORMADA MARCA NETSTAL HP 3000")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85.000,00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=HYPERLINK("https://www.leilaoonline.net/lote/detalhe/321709", "7051")</f>
      </c>
      <c r="B75" s="4" t="s">
        <f>=HYPERLINK("https://www.leilaoonline.net/lote/detalhe/321709", " MANDRILHADORA MARCA IKEGAI FUSO 100 MESA 1X1 MM ( NO ESTADO)")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45.000,00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=HYPERLINK("https://www.leilaoonline.net/lote/detalhe/321704", "7052")</f>
      </c>
      <c r="B76" s="4" t="s">
        <f>=HYPERLINK("https://www.leilaoonline.net/lote/detalhe/321704", " FREZA TÓZ UNIVESAL MESA 220X60 MM - ( NO ESTADO)")</f>
      </c>
      <c r="C76" s="4" t="inlineStr">
        <is>
          <t>Não vendido</t>
        </is>
      </c>
      <c r="D76" s="4" t="inlineStr">
        <is>
          <t>0</t>
        </is>
      </c>
      <c r="E76" s="5" t="inlineStr">
        <is>
          <t>35.000,00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=HYPERLINK("https://www.leilaoonline.net/lote/detalhe/321720", "7053")</f>
      </c>
      <c r="B77" s="4" t="s">
        <f>=HYPERLINK("https://www.leilaoonline.net/lote/detalhe/321720", "UNIDADE HIDRÁULICA")</f>
      </c>
      <c r="C77" s="4" t="inlineStr">
        <is>
          <t>Não vendido</t>
        </is>
      </c>
      <c r="D77" s="4" t="inlineStr">
        <is>
          <t>0</t>
        </is>
      </c>
      <c r="E77" s="5" t="inlineStr">
        <is>
          <t>12.500,00</t>
        </is>
      </c>
      <c r="F77" s="4" t="inlineStr">
        <is>
          <t>350.00</t>
        </is>
      </c>
    </row>
    <row collapsed="false" customFormat="false" customHeight="false" hidden="false" ht="12.1" outlineLevel="0" r="78">
      <c r="A78" s="5" t="s">
        <f>=HYPERLINK("https://www.leilaoonline.net/lote/detalhe/321723", "7055")</f>
      </c>
      <c r="B78" s="4" t="s">
        <f>=HYPERLINK("https://www.leilaoonline.net/lote/detalhe/321723", "GERADORA DE ENGRENAGEM - RENANIA MODULO 12 - COMPLETA")</f>
      </c>
      <c r="C78" s="4" t="inlineStr">
        <is>
          <t>Não vendido</t>
        </is>
      </c>
      <c r="D78" s="4" t="inlineStr">
        <is>
          <t>0</t>
        </is>
      </c>
      <c r="E78" s="5" t="inlineStr">
        <is>
          <t>250.000,00</t>
        </is>
      </c>
      <c r="F78" s="4" t="inlineStr">
        <is>
          <t>2000.00</t>
        </is>
      </c>
    </row>
    <row collapsed="false" customFormat="false" customHeight="false" hidden="false" ht="12.1" outlineLevel="0" r="79">
      <c r="A79" s="5" t="s">
        <f>=HYPERLINK("https://www.leilaoonline.net/lote/detalhe/321724", "7056")</f>
      </c>
      <c r="B79" s="4" t="s">
        <f>=HYPERLINK("https://www.leilaoonline.net/lote/detalhe/321724", "15 UN.  - BOMBAS DE REFRIGERAÇÃO")</f>
      </c>
      <c r="C79" s="4" t="inlineStr">
        <is>
          <t>Não vendido</t>
        </is>
      </c>
      <c r="D79" s="4" t="inlineStr">
        <is>
          <t>0</t>
        </is>
      </c>
      <c r="E79" s="5" t="inlineStr">
        <is>
          <t>3.800,00</t>
        </is>
      </c>
      <c r="F79" s="4" t="inlineStr">
        <is>
          <t>250.00</t>
        </is>
      </c>
    </row>
    <row collapsed="false" customFormat="false" customHeight="false" hidden="false" ht="12.1" outlineLevel="0" r="80">
      <c r="A80" s="5" t="s">
        <f>=HYPERLINK("https://www.leilaoonline.net/lote/detalhe/321732", "7057")</f>
      </c>
      <c r="B80" s="4" t="s">
        <f>=HYPERLINK("https://www.leilaoonline.net/lote/detalhe/321732", "COMPRESSOR DE AR COMPRIMIDO - WAYNE W900 - 425 LITROS 15 HP 220/380V")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7.200,00</t>
        </is>
      </c>
      <c r="F80" s="4" t="inlineStr">
        <is>
          <t>150.00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2026-08-12T07:35:12.00Z</dcterms:created>
  <dc:creator>Tellks Tecnologia</dc:creator>
  <cp:revision>0</cp:revision>
</cp:coreProperties>
</file>