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PARTE 1: MINI CARREGADEIRAS, MOTORES, CABINES, RADIADORES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09/04/2026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=HYPERLINK("https://www.leilaoonline.net/lote/detalhe/327308", "000")</f>
      </c>
      <c r="B11" s="4" t="s">
        <f>=HYPERLINK("https://www.leilaoonline.net/lote/detalhe/327308", " MINI CARREGADEIRA CAT 246D (SEM MOTOR )")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=HYPERLINK("https://www.leilaoonline.net/lote/detalhe/327307", "001")</f>
      </c>
      <c r="B12" s="4" t="s">
        <f>=HYPERLINK("https://www.leilaoonline.net/lote/detalhe/327307", " MINI CARREGADEIRA CAT 226 (SEM MOTOR )")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=HYPERLINK("https://www.leilaoonline.net/lote/detalhe/327238", "002")</f>
      </c>
      <c r="B13" s="4" t="s">
        <f>=HYPERLINK("https://www.leilaoonline.net/lote/detalhe/327238", " MOTOR DE TRAÇÃO CAT 345C /349")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=HYPERLINK("https://www.leilaoonline.net/lote/detalhe/327277", "003")</f>
      </c>
      <c r="B14" s="4" t="s">
        <f>=HYPERLINK("https://www.leilaoonline.net/lote/detalhe/327277", " MOTOR DE TRAÇÃO CAT 345 / 349")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1.500,00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=HYPERLINK("https://www.leilaoonline.net/lote/detalhe/327268", "015")</f>
      </c>
      <c r="B15" s="4" t="s">
        <f>=HYPERLINK("https://www.leilaoonline.net/lote/detalhe/327268", " MOTOR DE TRAÇÃO CAT 345C")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1.500,00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=HYPERLINK("https://www.leilaoonline.net/lote/detalhe/327239", "020")</f>
      </c>
      <c r="B16" s="4" t="s">
        <f>=HYPERLINK("https://www.leilaoonline.net/lote/detalhe/327239", " CABINE LIUGONG (VAZIA)")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1.500,00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=HYPERLINK("https://www.leilaoonline.net/lote/detalhe/327240", "021")</f>
      </c>
      <c r="B17" s="4" t="s">
        <f>=HYPERLINK("https://www.leilaoonline.net/lote/detalhe/327240", " CABINE LIEBHEER (VAZIA)")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=HYPERLINK("https://www.leilaoonline.net/lote/detalhe/327278", "022")</f>
      </c>
      <c r="B18" s="4" t="s">
        <f>=HYPERLINK("https://www.leilaoonline.net/lote/detalhe/327278", " CABINE DOOSAN (VAZIA)")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1.500,00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=HYPERLINK("https://www.leilaoonline.net/lote/detalhe/327241", "023")</f>
      </c>
      <c r="B19" s="4" t="s">
        <f>=HYPERLINK("https://www.leilaoonline.net/lote/detalhe/327241", " CABINE DOOSAN (VAZIA)")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=HYPERLINK("https://www.leilaoonline.net/lote/detalhe/327242", "024")</f>
      </c>
      <c r="B20" s="4" t="s">
        <f>=HYPERLINK("https://www.leilaoonline.net/lote/detalhe/327242", " CABINE CAT (VAZIA)")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1.500,00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=HYPERLINK("https://www.leilaoonline.net/lote/detalhe/327279", "025")</f>
      </c>
      <c r="B21" s="4" t="s">
        <f>=HYPERLINK("https://www.leilaoonline.net/lote/detalhe/327279", " CABINE CAT 966H (VAZIA )")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=HYPERLINK("https://www.leilaoonline.net/lote/detalhe/327280", "026")</f>
      </c>
      <c r="B22" s="4" t="s">
        <f>=HYPERLINK("https://www.leilaoonline.net/lote/detalhe/327280", " CABINE CAT 950H (VAZIA )")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=HYPERLINK("https://www.leilaoonline.net/lote/detalhe/327281", "027")</f>
      </c>
      <c r="B23" s="4" t="s">
        <f>=HYPERLINK("https://www.leilaoonline.net/lote/detalhe/327281", " CABINE CAT 950H ( VAZIA )")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=HYPERLINK("https://www.leilaoonline.net/lote/detalhe/327243", "028")</f>
      </c>
      <c r="B24" s="4" t="s">
        <f>=HYPERLINK("https://www.leilaoonline.net/lote/detalhe/327243", " CABINE LIEBHEER (VAZIA )")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1.500,00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=HYPERLINK("https://www.leilaoonline.net/lote/detalhe/327244", "029")</f>
      </c>
      <c r="B25" s="4" t="s">
        <f>=HYPERLINK("https://www.leilaoonline.net/lote/detalhe/327244", " CABINE LIEBHEER ( VAZIA )")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1.500,00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=HYPERLINK("https://www.leilaoonline.net/lote/detalhe/327245", "030")</f>
      </c>
      <c r="B26" s="4" t="s">
        <f>=HYPERLINK("https://www.leilaoonline.net/lote/detalhe/327245", " CABINE LIEBHEER (VAZIA )")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1.500,00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=HYPERLINK("https://www.leilaoonline.net/lote/detalhe/327282", "031")</f>
      </c>
      <c r="B27" s="4" t="s">
        <f>=HYPERLINK("https://www.leilaoonline.net/lote/detalhe/327282", " CABINE LIEBHEER ( VAZIA )")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1.500,00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=HYPERLINK("https://www.leilaoonline.net/lote/detalhe/327283", "032")</f>
      </c>
      <c r="B28" s="4" t="s">
        <f>=HYPERLINK("https://www.leilaoonline.net/lote/detalhe/327283", " CABINE CAT 950H ( VAZIA )")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1.500,00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=HYPERLINK("https://www.leilaoonline.net/lote/detalhe/327246", "033")</f>
      </c>
      <c r="B29" s="4" t="s">
        <f>=HYPERLINK("https://www.leilaoonline.net/lote/detalhe/327246", " CABINE CAT ( VAZIA )")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=HYPERLINK("https://www.leilaoonline.net/lote/detalhe/327247", "034")</f>
      </c>
      <c r="B30" s="4" t="s">
        <f>=HYPERLINK("https://www.leilaoonline.net/lote/detalhe/327247", " CABINE CAT 140M ( VAZIA )")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1.500,00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=HYPERLINK("https://www.leilaoonline.net/lote/detalhe/327284", "035")</f>
      </c>
      <c r="B31" s="4" t="s">
        <f>=HYPERLINK("https://www.leilaoonline.net/lote/detalhe/327284", " CABINE JCB 330 ( VAZIA )")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1.500,00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=HYPERLINK("https://www.leilaoonline.net/lote/detalhe/327285", "036")</f>
      </c>
      <c r="B32" s="4" t="s">
        <f>=HYPERLINK("https://www.leilaoonline.net/lote/detalhe/327285", " CABINE DOOSAN ( VAZIA )")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=HYPERLINK("https://www.leilaoonline.net/lote/detalhe/327286", "037")</f>
      </c>
      <c r="B33" s="4" t="s">
        <f>=HYPERLINK("https://www.leilaoonline.net/lote/detalhe/327286", " CABINE CAT 950H (VAZIA )")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1.500,00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=HYPERLINK("https://www.leilaoonline.net/lote/detalhe/327287", "038")</f>
      </c>
      <c r="B34" s="4" t="s">
        <f>=HYPERLINK("https://www.leilaoonline.net/lote/detalhe/327287", " CABINE CAT 938H ( VAZIA )")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=HYPERLINK("https://www.leilaoonline.net/lote/detalhe/327288", "039")</f>
      </c>
      <c r="B35" s="4" t="s">
        <f>=HYPERLINK("https://www.leilaoonline.net/lote/detalhe/327288", " CABINE CAT 321 DL (VAZIA )")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1.500,00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=HYPERLINK("https://www.leilaoonline.net/lote/detalhe/327248", "040")</f>
      </c>
      <c r="B36" s="4" t="s">
        <f>=HYPERLINK("https://www.leilaoonline.net/lote/detalhe/327248", " CABINE CAT 960F ( VAZIA )")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1.500,00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=HYPERLINK("https://www.leilaoonline.net/lote/detalhe/327289", "041")</f>
      </c>
      <c r="B37" s="4" t="s">
        <f>=HYPERLINK("https://www.leilaoonline.net/lote/detalhe/327289", " CABINE CAT 962G ( VAZIA )")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1.500,00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=HYPERLINK("https://www.leilaoonline.net/lote/detalhe/327249", "042")</f>
      </c>
      <c r="B38" s="4" t="s">
        <f>=HYPERLINK("https://www.leilaoonline.net/lote/detalhe/327249", " CABINE CAT ( VAZIA )")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20.00</t>
        </is>
      </c>
    </row>
    <row collapsed="false" customFormat="false" customHeight="false" hidden="false" ht="12.1" outlineLevel="0" r="39">
      <c r="A39" s="5" t="s">
        <f>=HYPERLINK("https://www.leilaoonline.net/lote/detalhe/327251", "043")</f>
      </c>
      <c r="B39" s="4" t="s">
        <f>=HYPERLINK("https://www.leilaoonline.net/lote/detalhe/327251", " CABINE CAT 950F ( VAZIA )")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1.500,00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=HYPERLINK("https://www.leilaoonline.net/lote/detalhe/327250", "044")</f>
      </c>
      <c r="B40" s="4" t="s">
        <f>=HYPERLINK("https://www.leilaoonline.net/lote/detalhe/327250", " CABINE KOMATSU W.A380 ( VAZIA )")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1.500,00</t>
        </is>
      </c>
      <c r="F40" s="4" t="inlineStr">
        <is>
          <t>300.00</t>
        </is>
      </c>
    </row>
    <row collapsed="false" customFormat="false" customHeight="false" hidden="false" ht="12.1" outlineLevel="0" r="41">
      <c r="A41" s="5" t="s">
        <f>=HYPERLINK("https://www.leilaoonline.net/lote/detalhe/327252", "046")</f>
      </c>
      <c r="B41" s="4" t="s">
        <f>=HYPERLINK("https://www.leilaoonline.net/lote/detalhe/327252", " CABINE CAT W130 (VAZIA )")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1.500,00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=HYPERLINK("https://www.leilaoonline.net/lote/detalhe/327253", "047")</f>
      </c>
      <c r="B42" s="4" t="s">
        <f>=HYPERLINK("https://www.leilaoonline.net/lote/detalhe/327253", " CABINE DOOSAN ( VAZIA )")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=HYPERLINK("https://www.leilaoonline.net/lote/detalhe/327301", "048")</f>
      </c>
      <c r="B43" s="4" t="s">
        <f>=HYPERLINK("https://www.leilaoonline.net/lote/detalhe/327301", " CABINE CAT 966 R (VAZIA)")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1.500,00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=HYPERLINK("https://www.leilaoonline.net/lote/detalhe/327290", "049")</f>
      </c>
      <c r="B44" s="4" t="s">
        <f>=HYPERLINK("https://www.leilaoonline.net/lote/detalhe/327290", " CABINE CAT 135H ( VAZIA )")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1.500,00</t>
        </is>
      </c>
      <c r="F44" s="4" t="inlineStr">
        <is>
          <t>300.00</t>
        </is>
      </c>
    </row>
    <row collapsed="false" customFormat="false" customHeight="false" hidden="false" ht="12.1" outlineLevel="0" r="45">
      <c r="A45" s="5" t="s">
        <f>=HYPERLINK("https://www.leilaoonline.net/lote/detalhe/327254", "050")</f>
      </c>
      <c r="B45" s="4" t="s">
        <f>=HYPERLINK("https://www.leilaoonline.net/lote/detalhe/327254", " CABINE LIEBHER ( VAZIA )")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1.500,00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=HYPERLINK("https://www.leilaoonline.net/lote/detalhe/327255", "051")</f>
      </c>
      <c r="B46" s="4" t="s">
        <f>=HYPERLINK("https://www.leilaoonline.net/lote/detalhe/327255", " CABINE LIEBEER (VAZIA )")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1.500,00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=HYPERLINK("https://www.leilaoonline.net/lote/detalhe/327213", "052")</f>
      </c>
      <c r="B47" s="4" t="s">
        <f>=HYPERLINK("https://www.leilaoonline.net/lote/detalhe/327213", " MOTOR DE GIRO KOMATSU PC400")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=HYPERLINK("https://www.leilaoonline.net/lote/detalhe/327266", "053")</f>
      </c>
      <c r="B48" s="4" t="s">
        <f>=HYPERLINK("https://www.leilaoonline.net/lote/detalhe/327266", " MOTOR DE GIRO CAT 345C")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=HYPERLINK("https://www.leilaoonline.net/lote/detalhe/327219", "054")</f>
      </c>
      <c r="B49" s="4" t="s">
        <f>=HYPERLINK("https://www.leilaoonline.net/lote/detalhe/327219", " MOTOR DE GIRO CAT")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=HYPERLINK("https://www.leilaoonline.net/lote/detalhe/327212", "055")</f>
      </c>
      <c r="B50" s="4" t="s">
        <f>=HYPERLINK("https://www.leilaoonline.net/lote/detalhe/327212", " MOTOR DE GIRO KOMATSU PC 600")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2.000,00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=HYPERLINK("https://www.leilaoonline.net/lote/detalhe/327267", "056")</f>
      </c>
      <c r="B51" s="4" t="s">
        <f>=HYPERLINK("https://www.leilaoonline.net/lote/detalhe/327267", " MOTOR DE GIRO JCB 330")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2.000,00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=HYPERLINK("https://www.leilaoonline.net/lote/detalhe/327231", "057")</f>
      </c>
      <c r="B52" s="4" t="s">
        <f>=HYPERLINK("https://www.leilaoonline.net/lote/detalhe/327231", " MOTOR DE GIRO KOMATSU PC600")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=HYPERLINK("https://www.leilaoonline.net/lote/detalhe/327274", "058")</f>
      </c>
      <c r="B53" s="4" t="s">
        <f>=HYPERLINK("https://www.leilaoonline.net/lote/detalhe/327274", " MOTOR DE GIRO CAT 320 DL")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=HYPERLINK("https://www.leilaoonline.net/lote/detalhe/327272", "059")</f>
      </c>
      <c r="B54" s="4" t="s">
        <f>=HYPERLINK("https://www.leilaoonline.net/lote/detalhe/327272", " MOTOR DE GIRO KOMATSU PC 600")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2.000,00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=HYPERLINK("https://www.leilaoonline.net/lote/detalhe/327229", "060")</f>
      </c>
      <c r="B55" s="4" t="s">
        <f>=HYPERLINK("https://www.leilaoonline.net/lote/detalhe/327229", " MOTOR DE GIRO CAT")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=HYPERLINK("https://www.leilaoonline.net/lote/detalhe/327209", "061")</f>
      </c>
      <c r="B56" s="4" t="s">
        <f>=HYPERLINK("https://www.leilaoonline.net/lote/detalhe/327209", " TRANSMISSÃO CAT D8N")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=HYPERLINK("https://www.leilaoonline.net/lote/detalhe/327218", "063")</f>
      </c>
      <c r="B57" s="4" t="s">
        <f>=HYPERLINK("https://www.leilaoonline.net/lote/detalhe/327218", " TRANSMISSÃO CAT D4E")</f>
      </c>
      <c r="C57" s="4" t="inlineStr">
        <is>
          <t>Aguardando</t>
        </is>
      </c>
      <c r="D57" s="4" t="inlineStr">
        <is>
          <t>0</t>
        </is>
      </c>
      <c r="E57" s="5" t="inlineStr">
        <is>
          <t>2.000,00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=HYPERLINK("https://www.leilaoonline.net/lote/detalhe/327299", "064")</f>
      </c>
      <c r="B58" s="4" t="s">
        <f>=HYPERLINK("https://www.leilaoonline.net/lote/detalhe/327299", " TRANSMISSÃO CAT 621B")</f>
      </c>
      <c r="C58" s="4" t="inlineStr">
        <is>
          <t>Aguardando</t>
        </is>
      </c>
      <c r="D58" s="4" t="inlineStr">
        <is>
          <t>0</t>
        </is>
      </c>
      <c r="E58" s="5" t="inlineStr">
        <is>
          <t>5.000,00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=HYPERLINK("https://www.leilaoonline.net/lote/detalhe/327207", "065")</f>
      </c>
      <c r="B59" s="4" t="s">
        <f>=HYPERLINK("https://www.leilaoonline.net/lote/detalhe/327207", " TRANSMISSÃO CAT D7E")</f>
      </c>
      <c r="C59" s="4" t="inlineStr">
        <is>
          <t>Aguardando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=HYPERLINK("https://www.leilaoonline.net/lote/detalhe/327217", "066")</f>
      </c>
      <c r="B60" s="4" t="s">
        <f>=HYPERLINK("https://www.leilaoonline.net/lote/detalhe/327217", " TRANSMISSÃO CAT D8H")</f>
      </c>
      <c r="C60" s="4" t="inlineStr">
        <is>
          <t>Aguardando</t>
        </is>
      </c>
      <c r="D60" s="4" t="inlineStr">
        <is>
          <t>0</t>
        </is>
      </c>
      <c r="E60" s="5" t="inlineStr">
        <is>
          <t>2.000,00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=HYPERLINK("https://www.leilaoonline.net/lote/detalhe/327208", "069")</f>
      </c>
      <c r="B61" s="4" t="s">
        <f>=HYPERLINK("https://www.leilaoonline.net/lote/detalhe/327208", " TRANSMISSÃO CAT 950G")</f>
      </c>
      <c r="C61" s="4" t="inlineStr">
        <is>
          <t>Aguardando</t>
        </is>
      </c>
      <c r="D61" s="4" t="inlineStr">
        <is>
          <t>0</t>
        </is>
      </c>
      <c r="E61" s="5" t="inlineStr">
        <is>
          <t>2.000,00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=HYPERLINK("https://www.leilaoonline.net/lote/detalhe/327265", "070")</f>
      </c>
      <c r="B62" s="4" t="s">
        <f>=HYPERLINK("https://www.leilaoonline.net/lote/detalhe/327265", " TRANSMISSÃO CAT D8K")</f>
      </c>
      <c r="C62" s="4" t="inlineStr">
        <is>
          <t>Aguardando</t>
        </is>
      </c>
      <c r="D62" s="4" t="inlineStr">
        <is>
          <t>0</t>
        </is>
      </c>
      <c r="E62" s="5" t="inlineStr">
        <is>
          <t>5.000,00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=HYPERLINK("https://www.leilaoonline.net/lote/detalhe/327271", "073")</f>
      </c>
      <c r="B63" s="4" t="s">
        <f>=HYPERLINK("https://www.leilaoonline.net/lote/detalhe/327271", " TRANSMISSÃO ZF")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2.000,00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=HYPERLINK("https://www.leilaoonline.net/lote/detalhe/327223", "075")</f>
      </c>
      <c r="B64" s="4" t="s">
        <f>=HYPERLINK("https://www.leilaoonline.net/lote/detalhe/327223", " RODA GUIA LIEBHEER")</f>
      </c>
      <c r="C64" s="4" t="inlineStr">
        <is>
          <t>Aguardando</t>
        </is>
      </c>
      <c r="D64" s="4" t="inlineStr">
        <is>
          <t>0</t>
        </is>
      </c>
      <c r="E64" s="5" t="inlineStr">
        <is>
          <t>3.000,00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=HYPERLINK("https://www.leilaoonline.net/lote/detalhe/327222", "079")</f>
      </c>
      <c r="B65" s="4" t="s">
        <f>=HYPERLINK("https://www.leilaoonline.net/lote/detalhe/327222", " RODA GUIA CAT D9H")</f>
      </c>
      <c r="C65" s="4" t="inlineStr">
        <is>
          <t>Aguardando</t>
        </is>
      </c>
      <c r="D65" s="4" t="inlineStr">
        <is>
          <t>0</t>
        </is>
      </c>
      <c r="E65" s="5" t="inlineStr">
        <is>
          <t>2.000,00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=HYPERLINK("https://www.leilaoonline.net/lote/detalhe/327211", "080")</f>
      </c>
      <c r="B66" s="4" t="s">
        <f>=HYPERLINK("https://www.leilaoonline.net/lote/detalhe/327211", " RODA CAT CAT D8K")</f>
      </c>
      <c r="C66" s="4" t="inlineStr">
        <is>
          <t>Aguardando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=HYPERLINK("https://www.leilaoonline.net/lote/detalhe/327220", "082")</f>
      </c>
      <c r="B67" s="4" t="s">
        <f>=HYPERLINK("https://www.leilaoonline.net/lote/detalhe/327220", " RODA GUIA HYUNDAY")</f>
      </c>
      <c r="C67" s="4" t="inlineStr">
        <is>
          <t>Aguardando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=HYPERLINK("https://www.leilaoonline.net/lote/detalhe/327224", "086")</f>
      </c>
      <c r="B68" s="4" t="s">
        <f>=HYPERLINK("https://www.leilaoonline.net/lote/detalhe/327224", " RODA GUIA KOMATSU PC 150")</f>
      </c>
      <c r="C68" s="4" t="inlineStr">
        <is>
          <t>Aguardando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=HYPERLINK("https://www.leilaoonline.net/lote/detalhe/327210", "088")</f>
      </c>
      <c r="B69" s="4" t="s">
        <f>=HYPERLINK("https://www.leilaoonline.net/lote/detalhe/327210", " RODA GUIA CAT D8N")</f>
      </c>
      <c r="C69" s="4" t="inlineStr">
        <is>
          <t>Aguardando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=HYPERLINK("https://www.leilaoonline.net/lote/detalhe/327214", "101")</f>
      </c>
      <c r="B70" s="4" t="s">
        <f>=HYPERLINK("https://www.leilaoonline.net/lote/detalhe/327214", " COMANDO HIDRAULICO")</f>
      </c>
      <c r="C70" s="4" t="inlineStr">
        <is>
          <t>Aguardando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=HYPERLINK("https://www.leilaoonline.net/lote/detalhe/327225", "102")</f>
      </c>
      <c r="B71" s="4" t="s">
        <f>=HYPERLINK("https://www.leilaoonline.net/lote/detalhe/327225", " COMANDO HIDRAULICO")</f>
      </c>
      <c r="C71" s="4" t="inlineStr">
        <is>
          <t>Aguardando</t>
        </is>
      </c>
      <c r="D71" s="4" t="inlineStr">
        <is>
          <t>0</t>
        </is>
      </c>
      <c r="E71" s="5" t="inlineStr">
        <is>
          <t>2.000,00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=HYPERLINK("https://www.leilaoonline.net/lote/detalhe/327270", "105")</f>
      </c>
      <c r="B72" s="4" t="s">
        <f>=HYPERLINK("https://www.leilaoonline.net/lote/detalhe/327270", " COMANDO HIDRAULICO")</f>
      </c>
      <c r="C72" s="4" t="inlineStr">
        <is>
          <t>Aguardando</t>
        </is>
      </c>
      <c r="D72" s="4" t="inlineStr">
        <is>
          <t>0</t>
        </is>
      </c>
      <c r="E72" s="5" t="inlineStr">
        <is>
          <t>2.000,00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=HYPERLINK("https://www.leilaoonline.net/lote/detalhe/327269", "106")</f>
      </c>
      <c r="B73" s="4" t="s">
        <f>=HYPERLINK("https://www.leilaoonline.net/lote/detalhe/327269", " COMANDO HIDRAULICO")</f>
      </c>
      <c r="C73" s="4" t="inlineStr">
        <is>
          <t>Aguardando</t>
        </is>
      </c>
      <c r="D73" s="4" t="inlineStr">
        <is>
          <t>0</t>
        </is>
      </c>
      <c r="E73" s="5" t="inlineStr">
        <is>
          <t>2.000,00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=HYPERLINK("https://www.leilaoonline.net/lote/detalhe/327227", "110")</f>
      </c>
      <c r="B74" s="4" t="s">
        <f>=HYPERLINK("https://www.leilaoonline.net/lote/detalhe/327227", " RADIADOR DOOSAN DL-250")</f>
      </c>
      <c r="C74" s="4" t="inlineStr">
        <is>
          <t>Aguardando</t>
        </is>
      </c>
      <c r="D74" s="4" t="inlineStr">
        <is>
          <t>0</t>
        </is>
      </c>
      <c r="E74" s="5" t="inlineStr">
        <is>
          <t>2.000,00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=HYPERLINK("https://www.leilaoonline.net/lote/detalhe/327273", "111")</f>
      </c>
      <c r="B75" s="4" t="s">
        <f>=HYPERLINK("https://www.leilaoonline.net/lote/detalhe/327273", " RADIADOR CAT D9H")</f>
      </c>
      <c r="C75" s="4" t="inlineStr">
        <is>
          <t>Aguardando</t>
        </is>
      </c>
      <c r="D75" s="4" t="inlineStr">
        <is>
          <t>0</t>
        </is>
      </c>
      <c r="E75" s="5" t="inlineStr">
        <is>
          <t>2.000,00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=HYPERLINK("https://www.leilaoonline.net/lote/detalhe/327228", "112")</f>
      </c>
      <c r="B76" s="4" t="s">
        <f>=HYPERLINK("https://www.leilaoonline.net/lote/detalhe/327228", " RADIADOR CAT 320B")</f>
      </c>
      <c r="C76" s="4" t="inlineStr">
        <is>
          <t>Aguardando</t>
        </is>
      </c>
      <c r="D76" s="4" t="inlineStr">
        <is>
          <t>0</t>
        </is>
      </c>
      <c r="E76" s="5" t="inlineStr">
        <is>
          <t>3.000,00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=HYPERLINK("https://www.leilaoonline.net/lote/detalhe/327300", "113")</f>
      </c>
      <c r="B77" s="4" t="s">
        <f>=HYPERLINK("https://www.leilaoonline.net/lote/detalhe/327300", " RADIADOR CAT 621R")</f>
      </c>
      <c r="C77" s="4" t="inlineStr">
        <is>
          <t>Aguardando</t>
        </is>
      </c>
      <c r="D77" s="4" t="inlineStr">
        <is>
          <t>0</t>
        </is>
      </c>
      <c r="E77" s="5" t="inlineStr">
        <is>
          <t>4.000,00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=HYPERLINK("https://www.leilaoonline.net/lote/detalhe/327298", "114")</f>
      </c>
      <c r="B78" s="4" t="s">
        <f>=HYPERLINK("https://www.leilaoonline.net/lote/detalhe/327298", " RADIADOR CAT 950H")</f>
      </c>
      <c r="C78" s="4" t="inlineStr">
        <is>
          <t>Aguardando</t>
        </is>
      </c>
      <c r="D78" s="4" t="inlineStr">
        <is>
          <t>0</t>
        </is>
      </c>
      <c r="E78" s="5" t="inlineStr">
        <is>
          <t>2.000,00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=HYPERLINK("https://www.leilaoonline.net/lote/detalhe/327226", "115")</f>
      </c>
      <c r="B79" s="4" t="s">
        <f>=HYPERLINK("https://www.leilaoonline.net/lote/detalhe/327226", " RADIADOR VOLVO G940")</f>
      </c>
      <c r="C79" s="4" t="inlineStr">
        <is>
          <t>Aguardando</t>
        </is>
      </c>
      <c r="D79" s="4" t="inlineStr">
        <is>
          <t>0</t>
        </is>
      </c>
      <c r="E79" s="5" t="inlineStr">
        <is>
          <t>5.000,00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=HYPERLINK("https://www.leilaoonline.net/lote/detalhe/327216", "116")</f>
      </c>
      <c r="B80" s="4" t="s">
        <f>=HYPERLINK("https://www.leilaoonline.net/lote/detalhe/327216", " RADIADOR KOMATSU PC200")</f>
      </c>
      <c r="C80" s="4" t="inlineStr">
        <is>
          <t>Aguardando</t>
        </is>
      </c>
      <c r="D80" s="4" t="inlineStr">
        <is>
          <t>0</t>
        </is>
      </c>
      <c r="E80" s="5" t="inlineStr">
        <is>
          <t>3.000,00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=HYPERLINK("https://www.leilaoonline.net/lote/detalhe/327215", "117")</f>
      </c>
      <c r="B81" s="4" t="s">
        <f>=HYPERLINK("https://www.leilaoonline.net/lote/detalhe/327215", " RADIADOR VOGELE 50")</f>
      </c>
      <c r="C81" s="4" t="inlineStr">
        <is>
          <t>Aguardando</t>
        </is>
      </c>
      <c r="D81" s="4" t="inlineStr">
        <is>
          <t>0</t>
        </is>
      </c>
      <c r="E81" s="5" t="inlineStr">
        <is>
          <t>2.000,00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=HYPERLINK("https://www.leilaoonline.net/lote/detalhe/327232", "118")</f>
      </c>
      <c r="B82" s="4" t="s">
        <f>=HYPERLINK("https://www.leilaoonline.net/lote/detalhe/327232", " RADIADOR VOLVO G940")</f>
      </c>
      <c r="C82" s="4" t="inlineStr">
        <is>
          <t>Aguardando</t>
        </is>
      </c>
      <c r="D82" s="4" t="inlineStr">
        <is>
          <t>0</t>
        </is>
      </c>
      <c r="E82" s="5" t="inlineStr">
        <is>
          <t>2.000,00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=HYPERLINK("https://www.leilaoonline.net/lote/detalhe/327233", "121")</f>
      </c>
      <c r="B83" s="4" t="s">
        <f>=HYPERLINK("https://www.leilaoonline.net/lote/detalhe/327233", " TROCADOR DE CALOR TEMA TERRA")</f>
      </c>
      <c r="C83" s="4" t="inlineStr">
        <is>
          <t>Aguardando</t>
        </is>
      </c>
      <c r="D83" s="4" t="inlineStr">
        <is>
          <t>0</t>
        </is>
      </c>
      <c r="E83" s="5" t="inlineStr">
        <is>
          <t>2.000,00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=HYPERLINK("https://www.leilaoonline.net/lote/detalhe/327237", "122")</f>
      </c>
      <c r="B84" s="4" t="s">
        <f>=HYPERLINK("https://www.leilaoonline.net/lote/detalhe/327237", " TROCADOR DE CALOR TEMA TERRA")</f>
      </c>
      <c r="C84" s="4" t="inlineStr">
        <is>
          <t>Aguardando</t>
        </is>
      </c>
      <c r="D84" s="4" t="inlineStr">
        <is>
          <t>0</t>
        </is>
      </c>
      <c r="E84" s="5" t="inlineStr">
        <is>
          <t>2.000,00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=HYPERLINK("https://www.leilaoonline.net/lote/detalhe/327292", "126")</f>
      </c>
      <c r="B85" s="4" t="s">
        <f>=HYPERLINK("https://www.leilaoonline.net/lote/detalhe/327292", " CABINE JCB 3.C (VAZIA)")</f>
      </c>
      <c r="C85" s="4" t="inlineStr">
        <is>
          <t>Aguardando</t>
        </is>
      </c>
      <c r="D85" s="4" t="inlineStr">
        <is>
          <t>0</t>
        </is>
      </c>
      <c r="E85" s="5" t="inlineStr">
        <is>
          <t>1.500,00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=HYPERLINK("https://www.leilaoonline.net/lote/detalhe/327291", "127")</f>
      </c>
      <c r="B86" s="4" t="s">
        <f>=HYPERLINK("https://www.leilaoonline.net/lote/detalhe/327291", " CABINE LIEBHEER (VAZIA )")</f>
      </c>
      <c r="C86" s="4" t="inlineStr">
        <is>
          <t>Aguardando</t>
        </is>
      </c>
      <c r="D86" s="4" t="inlineStr">
        <is>
          <t>0</t>
        </is>
      </c>
      <c r="E86" s="5" t="inlineStr">
        <is>
          <t>1.500,00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=HYPERLINK("https://www.leilaoonline.net/lote/detalhe/327293", "128")</f>
      </c>
      <c r="B87" s="4" t="s">
        <f>=HYPERLINK("https://www.leilaoonline.net/lote/detalhe/327293", " CABINE LIEBHEER (VAZIA )")</f>
      </c>
      <c r="C87" s="4" t="inlineStr">
        <is>
          <t>Aguardando</t>
        </is>
      </c>
      <c r="D87" s="4" t="inlineStr">
        <is>
          <t>0</t>
        </is>
      </c>
      <c r="E87" s="5" t="inlineStr">
        <is>
          <t>1.500,00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=HYPERLINK("https://www.leilaoonline.net/lote/detalhe/327256", "129")</f>
      </c>
      <c r="B88" s="4" t="s">
        <f>=HYPERLINK("https://www.leilaoonline.net/lote/detalhe/327256", " CABINE CAT (VAZIA)")</f>
      </c>
      <c r="C88" s="4" t="inlineStr">
        <is>
          <t>Aguardando</t>
        </is>
      </c>
      <c r="D88" s="4" t="inlineStr">
        <is>
          <t>0</t>
        </is>
      </c>
      <c r="E88" s="5" t="inlineStr">
        <is>
          <t>1.500,00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=HYPERLINK("https://www.leilaoonline.net/lote/detalhe/327294", "130")</f>
      </c>
      <c r="B89" s="4" t="s">
        <f>=HYPERLINK("https://www.leilaoonline.net/lote/detalhe/327294", " CABINE CAT 950G (VAZIA)")</f>
      </c>
      <c r="C89" s="4" t="inlineStr">
        <is>
          <t>Aguardando</t>
        </is>
      </c>
      <c r="D89" s="4" t="inlineStr">
        <is>
          <t>0</t>
        </is>
      </c>
      <c r="E89" s="5" t="inlineStr">
        <is>
          <t>1.500,00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=HYPERLINK("https://www.leilaoonline.net/lote/detalhe/327295", "131")</f>
      </c>
      <c r="B90" s="4" t="s">
        <f>=HYPERLINK("https://www.leilaoonline.net/lote/detalhe/327295", " CABINE CASE 721 C (VAZIA)")</f>
      </c>
      <c r="C90" s="4" t="inlineStr">
        <is>
          <t>Aguardando</t>
        </is>
      </c>
      <c r="D90" s="4" t="inlineStr">
        <is>
          <t>0</t>
        </is>
      </c>
      <c r="E90" s="5" t="inlineStr">
        <is>
          <t>1.500,00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=HYPERLINK("https://www.leilaoonline.net/lote/detalhe/327257", "132")</f>
      </c>
      <c r="B91" s="4" t="s">
        <f>=HYPERLINK("https://www.leilaoonline.net/lote/detalhe/327257", " CABINE KOMATSU PC 600 (VAZIA)")</f>
      </c>
      <c r="C91" s="4" t="inlineStr">
        <is>
          <t>Aguardando</t>
        </is>
      </c>
      <c r="D91" s="4" t="inlineStr">
        <is>
          <t>0</t>
        </is>
      </c>
      <c r="E91" s="5" t="inlineStr">
        <is>
          <t>1.500,00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=HYPERLINK("https://www.leilaoonline.net/lote/detalhe/327296", "136")</f>
      </c>
      <c r="B92" s="4" t="s">
        <f>=HYPERLINK("https://www.leilaoonline.net/lote/detalhe/327296", " PISTÃO CAT 330C")</f>
      </c>
      <c r="C92" s="4" t="inlineStr">
        <is>
          <t>Aguardando</t>
        </is>
      </c>
      <c r="D92" s="4" t="inlineStr">
        <is>
          <t>0</t>
        </is>
      </c>
      <c r="E92" s="5" t="inlineStr">
        <is>
          <t>1.500,00</t>
        </is>
      </c>
      <c r="F92" s="4" t="inlineStr">
        <is>
          <t>350.00</t>
        </is>
      </c>
    </row>
    <row collapsed="false" customFormat="false" customHeight="false" hidden="false" ht="12.1" outlineLevel="0" r="93">
      <c r="A93" s="5" t="s">
        <f>=HYPERLINK("https://www.leilaoonline.net/lote/detalhe/327297", "137")</f>
      </c>
      <c r="B93" s="4" t="s">
        <f>=HYPERLINK("https://www.leilaoonline.net/lote/detalhe/327297", " PISTÃO CAT 330C")</f>
      </c>
      <c r="C93" s="4" t="inlineStr">
        <is>
          <t>Aguardando</t>
        </is>
      </c>
      <c r="D93" s="4" t="inlineStr">
        <is>
          <t>0</t>
        </is>
      </c>
      <c r="E93" s="5" t="inlineStr">
        <is>
          <t>1.500,00</t>
        </is>
      </c>
      <c r="F93" s="4" t="inlineStr">
        <is>
          <t>350.00</t>
        </is>
      </c>
    </row>
    <row collapsed="false" customFormat="false" customHeight="false" hidden="false" ht="12.1" outlineLevel="0" r="94">
      <c r="A94" s="5" t="s">
        <f>=HYPERLINK("https://www.leilaoonline.net/lote/detalhe/327259", "140")</f>
      </c>
      <c r="B94" s="4" t="s">
        <f>=HYPERLINK("https://www.leilaoonline.net/lote/detalhe/327259", " PISTÃO CAT D6-T")</f>
      </c>
      <c r="C94" s="4" t="inlineStr">
        <is>
          <t>Aguardando</t>
        </is>
      </c>
      <c r="D94" s="4" t="inlineStr">
        <is>
          <t>0</t>
        </is>
      </c>
      <c r="E94" s="5" t="inlineStr">
        <is>
          <t>1.500,00</t>
        </is>
      </c>
      <c r="F94" s="4" t="inlineStr">
        <is>
          <t>300.00</t>
        </is>
      </c>
    </row>
    <row collapsed="false" customFormat="false" customHeight="false" hidden="false" ht="12.1" outlineLevel="0" r="95">
      <c r="A95" s="5" t="s">
        <f>=HYPERLINK("https://www.leilaoonline.net/lote/detalhe/327264", "141")</f>
      </c>
      <c r="B95" s="4" t="s">
        <f>=HYPERLINK("https://www.leilaoonline.net/lote/detalhe/327264", " PISTÃO CAT 966H LEVANTE")</f>
      </c>
      <c r="C95" s="4" t="inlineStr">
        <is>
          <t>Aguardando</t>
        </is>
      </c>
      <c r="D95" s="4" t="inlineStr">
        <is>
          <t>0</t>
        </is>
      </c>
      <c r="E95" s="5" t="inlineStr">
        <is>
          <t>1.500,00</t>
        </is>
      </c>
      <c r="F95" s="4" t="inlineStr">
        <is>
          <t>300.00</t>
        </is>
      </c>
    </row>
    <row collapsed="false" customFormat="false" customHeight="false" hidden="false" ht="12.1" outlineLevel="0" r="96">
      <c r="A96" s="5" t="s">
        <f>=HYPERLINK("https://www.leilaoonline.net/lote/detalhe/327258", "143")</f>
      </c>
      <c r="B96" s="4" t="s">
        <f>=HYPERLINK("https://www.leilaoonline.net/lote/detalhe/327258", " PISTÃO CAT 330C")</f>
      </c>
      <c r="C96" s="4" t="inlineStr">
        <is>
          <t>Aguardando</t>
        </is>
      </c>
      <c r="D96" s="4" t="inlineStr">
        <is>
          <t>0</t>
        </is>
      </c>
      <c r="E96" s="5" t="inlineStr">
        <is>
          <t>5.000,00</t>
        </is>
      </c>
      <c r="F96" s="4" t="inlineStr">
        <is>
          <t>350.00</t>
        </is>
      </c>
    </row>
    <row collapsed="false" customFormat="false" customHeight="false" hidden="false" ht="12.1" outlineLevel="0" r="97">
      <c r="A97" s="5" t="s">
        <f>=HYPERLINK("https://www.leilaoonline.net/lote/detalhe/327260", "145")</f>
      </c>
      <c r="B97" s="4" t="s">
        <f>=HYPERLINK("https://www.leilaoonline.net/lote/detalhe/327260", " PISTÃO CAT 966H")</f>
      </c>
      <c r="C97" s="4" t="inlineStr">
        <is>
          <t>Aguardando</t>
        </is>
      </c>
      <c r="D97" s="4" t="inlineStr">
        <is>
          <t>0</t>
        </is>
      </c>
      <c r="E97" s="5" t="inlineStr">
        <is>
          <t>1.500,00</t>
        </is>
      </c>
      <c r="F97" s="4" t="inlineStr">
        <is>
          <t>300.00</t>
        </is>
      </c>
    </row>
    <row collapsed="false" customFormat="false" customHeight="false" hidden="false" ht="12.1" outlineLevel="0" r="98">
      <c r="A98" s="5" t="s">
        <f>=HYPERLINK("https://www.leilaoonline.net/lote/detalhe/327263", "146")</f>
      </c>
      <c r="B98" s="4" t="s">
        <f>=HYPERLINK("https://www.leilaoonline.net/lote/detalhe/327263", " PISTÃO CAT966H")</f>
      </c>
      <c r="C98" s="4" t="inlineStr">
        <is>
          <t>Aguardando</t>
        </is>
      </c>
      <c r="D98" s="4" t="inlineStr">
        <is>
          <t>0</t>
        </is>
      </c>
      <c r="E98" s="5" t="inlineStr">
        <is>
          <t>1.500,00</t>
        </is>
      </c>
      <c r="F98" s="4" t="inlineStr">
        <is>
          <t>300.00</t>
        </is>
      </c>
    </row>
    <row collapsed="false" customFormat="false" customHeight="false" hidden="false" ht="12.1" outlineLevel="0" r="99">
      <c r="A99" s="5" t="s">
        <f>=HYPERLINK("https://www.leilaoonline.net/lote/detalhe/327261", "148")</f>
      </c>
      <c r="B99" s="4" t="s">
        <f>=HYPERLINK("https://www.leilaoonline.net/lote/detalhe/327261", " PISTÃO CAT COM H 330C")</f>
      </c>
      <c r="C99" s="4" t="inlineStr">
        <is>
          <t>Aguardando</t>
        </is>
      </c>
      <c r="D99" s="4" t="inlineStr">
        <is>
          <t>0</t>
        </is>
      </c>
      <c r="E99" s="5" t="inlineStr">
        <is>
          <t>4.000,00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=HYPERLINK("https://www.leilaoonline.net/lote/detalhe/327262", "149")</f>
      </c>
      <c r="B100" s="4" t="s">
        <f>=HYPERLINK("https://www.leilaoonline.net/lote/detalhe/327262", " PISTÃO CAT 966H")</f>
      </c>
      <c r="C100" s="4" t="inlineStr">
        <is>
          <t>Aguardando</t>
        </is>
      </c>
      <c r="D100" s="4" t="inlineStr">
        <is>
          <t>0</t>
        </is>
      </c>
      <c r="E100" s="5" t="inlineStr">
        <is>
          <t>1.500,00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=HYPERLINK("https://www.leilaoonline.net/lote/detalhe/327234", "152")</f>
      </c>
      <c r="B101" s="4" t="s">
        <f>=HYPERLINK("https://www.leilaoonline.net/lote/detalhe/327234", " TANQUE HIDRAULICO CAT 924G")</f>
      </c>
      <c r="C101" s="4" t="inlineStr">
        <is>
          <t>Aguardando</t>
        </is>
      </c>
      <c r="D101" s="4" t="inlineStr">
        <is>
          <t>0</t>
        </is>
      </c>
      <c r="E101" s="5" t="inlineStr">
        <is>
          <t>1.000,00</t>
        </is>
      </c>
      <c r="F101" s="4" t="inlineStr">
        <is>
          <t>300.00</t>
        </is>
      </c>
    </row>
    <row collapsed="false" customFormat="false" customHeight="false" hidden="false" ht="12.1" outlineLevel="0" r="102">
      <c r="A102" s="5" t="s">
        <f>=HYPERLINK("https://www.leilaoonline.net/lote/detalhe/327235", "153")</f>
      </c>
      <c r="B102" s="4" t="s">
        <f>=HYPERLINK("https://www.leilaoonline.net/lote/detalhe/327235", " TANQUE HIDRAULICO CAT 336D")</f>
      </c>
      <c r="C102" s="4" t="inlineStr">
        <is>
          <t>Aguardando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300.00</t>
        </is>
      </c>
    </row>
    <row collapsed="false" customFormat="false" customHeight="false" hidden="false" ht="12.1" outlineLevel="0" r="103">
      <c r="A103" s="5" t="s">
        <f>=HYPERLINK("https://www.leilaoonline.net/lote/detalhe/327236", "154")</f>
      </c>
      <c r="B103" s="4" t="s">
        <f>=HYPERLINK("https://www.leilaoonline.net/lote/detalhe/327236", " TANQUE HIDRAULICO CAT D6R")</f>
      </c>
      <c r="C103" s="4" t="inlineStr">
        <is>
          <t>Aguardando</t>
        </is>
      </c>
      <c r="D103" s="4" t="inlineStr">
        <is>
          <t>0</t>
        </is>
      </c>
      <c r="E103" s="5" t="inlineStr">
        <is>
          <t>1.000,00</t>
        </is>
      </c>
      <c r="F103" s="4" t="inlineStr">
        <is>
          <t>300.00</t>
        </is>
      </c>
    </row>
    <row collapsed="false" customFormat="false" customHeight="false" hidden="false" ht="12.1" outlineLevel="0" r="104">
      <c r="A104" s="5" t="s">
        <f>=HYPERLINK("https://www.leilaoonline.net/lote/detalhe/327276", "155")</f>
      </c>
      <c r="B104" s="4" t="s">
        <f>=HYPERLINK("https://www.leilaoonline.net/lote/detalhe/327276", "CONCHA DOOSAN  DL 250")</f>
      </c>
      <c r="C104" s="4" t="inlineStr">
        <is>
          <t>Aguardando</t>
        </is>
      </c>
      <c r="D104" s="4" t="inlineStr">
        <is>
          <t>0</t>
        </is>
      </c>
      <c r="E104" s="5" t="inlineStr">
        <is>
          <t>3.000,00</t>
        </is>
      </c>
      <c r="F104" s="4" t="inlineStr">
        <is>
          <t>300.00</t>
        </is>
      </c>
    </row>
    <row collapsed="false" customFormat="false" customHeight="false" hidden="false" ht="12.1" outlineLevel="0" r="105">
      <c r="A105" s="5" t="s">
        <f>=HYPERLINK("https://www.leilaoonline.net/lote/detalhe/327275", "156")</f>
      </c>
      <c r="B105" s="4" t="s">
        <f>=HYPERLINK("https://www.leilaoonline.net/lote/detalhe/327275", " CONCHA DOOSAN")</f>
      </c>
      <c r="C105" s="4" t="inlineStr">
        <is>
          <t>Aguardando</t>
        </is>
      </c>
      <c r="D105" s="4" t="inlineStr">
        <is>
          <t>0</t>
        </is>
      </c>
      <c r="E105" s="5" t="inlineStr">
        <is>
          <t>3.000,00</t>
        </is>
      </c>
      <c r="F105" s="4" t="inlineStr">
        <is>
          <t>300.00</t>
        </is>
      </c>
    </row>
    <row collapsed="false" customFormat="false" customHeight="false" hidden="false" ht="12.1" outlineLevel="0" r="106">
      <c r="A106" s="5" t="s">
        <f>=HYPERLINK("https://www.leilaoonline.net/lote/detalhe/327304", "157")</f>
      </c>
      <c r="B106" s="4" t="s">
        <f>=HYPERLINK("https://www.leilaoonline.net/lote/detalhe/327304", " CONCHA DOOSAN")</f>
      </c>
      <c r="C106" s="4" t="inlineStr">
        <is>
          <t>Aguardando</t>
        </is>
      </c>
      <c r="D106" s="4" t="inlineStr">
        <is>
          <t>0</t>
        </is>
      </c>
      <c r="E106" s="5" t="inlineStr">
        <is>
          <t>3.000,00</t>
        </is>
      </c>
      <c r="F106" s="4" t="inlineStr">
        <is>
          <t>300.00</t>
        </is>
      </c>
    </row>
    <row collapsed="false" customFormat="false" customHeight="false" hidden="false" ht="12.1" outlineLevel="0" r="107">
      <c r="A107" s="5" t="s">
        <f>=HYPERLINK("https://www.leilaoonline.net/lote/detalhe/327303", "158")</f>
      </c>
      <c r="B107" s="4" t="s">
        <f>=HYPERLINK("https://www.leilaoonline.net/lote/detalhe/327303", " PLATAFORMA D4E")</f>
      </c>
      <c r="C107" s="4" t="inlineStr">
        <is>
          <t>Aguardando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=HYPERLINK("https://www.leilaoonline.net/lote/detalhe/327302", "159")</f>
      </c>
      <c r="B108" s="4" t="s">
        <f>=HYPERLINK("https://www.leilaoonline.net/lote/detalhe/327302", " CAPOTA CAT")</f>
      </c>
      <c r="C108" s="4" t="inlineStr">
        <is>
          <t>Aguardando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=HYPERLINK("https://www.leilaoonline.net/lote/detalhe/327305", "387")</f>
      </c>
      <c r="B109" s="4" t="s">
        <f>=HYPERLINK("https://www.leilaoonline.net/lote/detalhe/327305", " CABINE CAT D6T (VAZIA)")</f>
      </c>
      <c r="C109" s="4" t="inlineStr">
        <is>
          <t>Aguardando</t>
        </is>
      </c>
      <c r="D109" s="4" t="inlineStr">
        <is>
          <t>0</t>
        </is>
      </c>
      <c r="E109" s="5" t="inlineStr">
        <is>
          <t>1.500,00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=HYPERLINK("https://www.leilaoonline.net/lote/detalhe/327306", "388")</f>
      </c>
      <c r="B110" s="4" t="s">
        <f>=HYPERLINK("https://www.leilaoonline.net/lote/detalhe/327306", " CABINE JCB JS 330 (VAZIA)")</f>
      </c>
      <c r="C110" s="4" t="inlineStr">
        <is>
          <t>Aguardando</t>
        </is>
      </c>
      <c r="D110" s="4" t="inlineStr">
        <is>
          <t>0</t>
        </is>
      </c>
      <c r="E110" s="5" t="inlineStr">
        <is>
          <t>1.500,00</t>
        </is>
      </c>
      <c r="F11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2026-04-01T20:27:17.00Z</dcterms:created>
  <dc:creator>Tellks Tecnologia</dc:creator>
  <cp:revision>0</cp:revision>
</cp:coreProperties>
</file>