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CARRETAS, BOMBAS, PLANTADEIRAS, FORRAGEIRAS, ARADOS E IMPLEMENTOS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=HYPERLINK("https://www.leilaoonline.net/lote/detalhe/31867", "003")</f>
      </c>
      <c r="B11" s="4" t="s">
        <f>=HYPERLINK("https://www.leilaoonline.net/lote/detalhe/31867", " BOMBA D´AGUA LANFREDI CENTRÍFUGA 220 AE 2003 Série: 79784 Patrimônio: 939")</f>
      </c>
      <c r="C11" s="4" t="inlineStr">
        <is>
          <t>Vendido</t>
        </is>
      </c>
      <c r="D11" s="4" t="inlineStr">
        <is>
          <t>2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=HYPERLINK("https://www.leilaoonline.net/lote/detalhe/31856", "004")</f>
      </c>
      <c r="B12" s="4" t="s">
        <f>=HYPERLINK("https://www.leilaoonline.net/lote/detalhe/31856", " CARRETA TANQUE FIDO 6400 LTS FIDO 041555 SUPER JACTO 2004 Série: 27897 Patrimônio: 973")</f>
      </c>
      <c r="C12" s="4" t="inlineStr">
        <is>
          <t>Vendido</t>
        </is>
      </c>
      <c r="D12" s="4" t="inlineStr">
        <is>
          <t>13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=HYPERLINK("https://www.leilaoonline.net/lote/detalhe/31884", "005")</f>
      </c>
      <c r="B13" s="4" t="s">
        <f>=HYPERLINK("https://www.leilaoonline.net/lote/detalhe/31884", " AUTO-PROPELIDO 90 GS 300 TURBOMAQ 90-GS-300 1997 Série: 88697 Patrimônio: 522")</f>
      </c>
      <c r="C13" s="4" t="inlineStr">
        <is>
          <t>Vendido</t>
        </is>
      </c>
      <c r="D13" s="4" t="inlineStr">
        <is>
          <t>16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=HYPERLINK("https://www.leilaoonline.net/lote/detalhe/31893", "006")</f>
      </c>
      <c r="B14" s="4" t="s">
        <f>=HYPERLINK("https://www.leilaoonline.net/lote/detalhe/31893", " DEBULHADOR DE MILHO  Patrimônio: 710")</f>
      </c>
      <c r="C14" s="4" t="inlineStr">
        <is>
          <t>Vendido</t>
        </is>
      </c>
      <c r="D14" s="4" t="inlineStr">
        <is>
          <t>1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=HYPERLINK("https://www.leilaoonline.net/lote/detalhe/31875", "007")</f>
      </c>
      <c r="B15" s="4" t="s">
        <f>=HYPERLINK("https://www.leilaoonline.net/lote/detalhe/31875", " COLHEDEIRA FORRAGENS COLHIMENTA 3000 MENTA MIT COLH 3000 2004 Série: 4010 Patrimônio: 806")</f>
      </c>
      <c r="C15" s="4" t="inlineStr">
        <is>
          <t>Vendido</t>
        </is>
      </c>
      <c r="D15" s="4" t="inlineStr">
        <is>
          <t>20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=HYPERLINK("https://www.leilaoonline.net/lote/detalhe/31894", "008")</f>
      </c>
      <c r="B16" s="4" t="s">
        <f>=HYPERLINK("https://www.leilaoonline.net/lote/detalhe/31894", " FORRAGEIRA  NOVA CONFIMENTA 600 R/CTT MENTA MIT 600R/CTT 2007 Série: 7005 Patrimônio: 2997")</f>
      </c>
      <c r="C16" s="4" t="inlineStr">
        <is>
          <t>Vendido</t>
        </is>
      </c>
      <c r="D16" s="4" t="inlineStr">
        <is>
          <t>3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=HYPERLINK("https://www.leilaoonline.net/lote/detalhe/31905", "009")</f>
      </c>
      <c r="B17" s="4" t="s">
        <f>=HYPERLINK("https://www.leilaoonline.net/lote/detalhe/31905", " FORRAGEIRA  NOVA CONFIMENTA 600 R/CTT MENTA MIT  600 R/CTT 2007 Série: 7006 Patrimônio: 2998")</f>
      </c>
      <c r="C17" s="4" t="inlineStr">
        <is>
          <t>Vendido</t>
        </is>
      </c>
      <c r="D17" s="4" t="inlineStr">
        <is>
          <t>3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=HYPERLINK("https://www.leilaoonline.net/lote/detalhe/31876", "010")</f>
      </c>
      <c r="B18" s="4" t="s">
        <f>=HYPERLINK("https://www.leilaoonline.net/lote/detalhe/31876", " RETIRADO")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0,01</t>
        </is>
      </c>
      <c r="F18" s="4" t="inlineStr">
        <is>
          <t>0.01</t>
        </is>
      </c>
    </row>
    <row collapsed="false" customFormat="false" customHeight="false" hidden="false" ht="12.1" outlineLevel="0" r="19">
      <c r="A19" s="5" t="s">
        <f>=HYPERLINK("https://www.leilaoonline.net/lote/detalhe/31870", "011")</f>
      </c>
      <c r="B19" s="4" t="s">
        <f>=HYPERLINK("https://www.leilaoonline.net/lote/detalhe/31870", " BOMBA D´AGUA KSB 50/20 1980 Série: 173354 Patrimônio: 353")</f>
      </c>
      <c r="C19" s="4" t="inlineStr">
        <is>
          <t>Vendido</t>
        </is>
      </c>
      <c r="D19" s="4" t="inlineStr">
        <is>
          <t>3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=HYPERLINK("https://www.leilaoonline.net/lote/detalhe/31873", "014")</f>
      </c>
      <c r="B20" s="4" t="s">
        <f>=HYPERLINK("https://www.leilaoonline.net/lote/detalhe/31873", " CARRETA TANQUE 2000 LTS JACTO Patrimônio: 443")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=HYPERLINK("https://www.leilaoonline.net/lote/detalhe/31861", "015")</f>
      </c>
      <c r="B21" s="4" t="s">
        <f>=HYPERLINK("https://www.leilaoonline.net/lote/detalhe/31861", " BOMBA DE ABASTECIMENTO MANUAL WAYNE 515 M 1991 Série: 5919 Patrimônio: 444")</f>
      </c>
      <c r="C21" s="4" t="inlineStr">
        <is>
          <t>Vendido</t>
        </is>
      </c>
      <c r="D21" s="4" t="inlineStr">
        <is>
          <t>5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=HYPERLINK("https://www.leilaoonline.net/lote/detalhe/31887", "016")</f>
      </c>
      <c r="B22" s="4" t="s">
        <f>=HYPERLINK("https://www.leilaoonline.net/lote/detalhe/31887", " PLANTADEIRA MAGNUN 2800 JUMIL MAGNUN 2800 Patrimônio: 447")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=HYPERLINK("https://www.leilaoonline.net/lote/detalhe/31881", "018")</f>
      </c>
      <c r="B23" s="4" t="s">
        <f>=HYPERLINK("https://www.leilaoonline.net/lote/detalhe/31881", " CARRETA TANQUE 4000 LTS MASAL Patrimônio: 501")</f>
      </c>
      <c r="C23" s="4" t="inlineStr">
        <is>
          <t>Vendido</t>
        </is>
      </c>
      <c r="D23" s="4" t="inlineStr">
        <is>
          <t>6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=HYPERLINK("https://www.leilaoonline.net/lote/detalhe/31879", "019")</f>
      </c>
      <c r="B24" s="4" t="s">
        <f>=HYPERLINK("https://www.leilaoonline.net/lote/detalhe/31879", " DESTERRACIADOR HIDRÁULICO 14 DISCOS NALDOMAQ Patrimônio: 505")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=HYPERLINK("https://www.leilaoonline.net/lote/detalhe/31889", "020")</f>
      </c>
      <c r="B25" s="4" t="s">
        <f>=HYPERLINK("https://www.leilaoonline.net/lote/detalhe/31889", " AUTO-PROPELIDO 90 FS 250 TURBOMAQ 90-FS-250 1986 Série: 11386 Patrimônio: 506")</f>
      </c>
      <c r="C25" s="4" t="inlineStr">
        <is>
          <t>Vendido</t>
        </is>
      </c>
      <c r="D25" s="4" t="inlineStr">
        <is>
          <t>4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=HYPERLINK("https://www.leilaoonline.net/lote/detalhe/31904", "021")</f>
      </c>
      <c r="B26" s="4" t="s">
        <f>=HYPERLINK("https://www.leilaoonline.net/lote/detalhe/31904", " PLANTADEIRA SEMEADEIRA JUMIL JM 15 JUMIL JM15 1985 Patrimônio: 536")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=HYPERLINK("https://www.leilaoonline.net/lote/detalhe/31862", "023")</f>
      </c>
      <c r="B27" s="4" t="s">
        <f>=HYPERLINK("https://www.leilaoonline.net/lote/detalhe/31862", " PLANTADEIRA MAGNUM 2800 JUMIL 2800 Patrimônio: 549")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=HYPERLINK("https://www.leilaoonline.net/lote/detalhe/31877", "024")</f>
      </c>
      <c r="B28" s="4" t="s">
        <f>=HYPERLINK("https://www.leilaoonline.net/lote/detalhe/31877", " CARRETA TANQUE 6000 LTS AGRIMA Patrimônio: 551")</f>
      </c>
      <c r="C28" s="4" t="inlineStr">
        <is>
          <t>Vendido</t>
        </is>
      </c>
      <c r="D28" s="4" t="inlineStr">
        <is>
          <t>3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=HYPERLINK("https://www.leilaoonline.net/lote/detalhe/31880", "025")</f>
      </c>
      <c r="B29" s="4" t="s">
        <f>=HYPERLINK("https://www.leilaoonline.net/lote/detalhe/31880", " PLANTADEIRA SEMEADEIRA JUMIL JM 13 JUMIL JM 13 1975 Série: 2035 Patrimônio: 569")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=HYPERLINK("https://www.leilaoonline.net/lote/detalhe/31901", "026")</f>
      </c>
      <c r="B30" s="4" t="s">
        <f>=HYPERLINK("https://www.leilaoonline.net/lote/detalhe/31901", " BOMBA DE ABASTECIMENTO MANUAL WAYNE 515 M 1978 Série: 2271 Patrimônio: 590")</f>
      </c>
      <c r="C30" s="4" t="inlineStr">
        <is>
          <t>Vendido</t>
        </is>
      </c>
      <c r="D30" s="4" t="inlineStr">
        <is>
          <t>10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=HYPERLINK("https://www.leilaoonline.net/lote/detalhe/31897", "027")</f>
      </c>
      <c r="B31" s="4" t="s">
        <f>=HYPERLINK("https://www.leilaoonline.net/lote/detalhe/31897", " ARADO MF 3 DISCOS MASSEY FERGUSON MF 204 Patrimônio: 620")</f>
      </c>
      <c r="C31" s="4" t="inlineStr">
        <is>
          <t>Vendido</t>
        </is>
      </c>
      <c r="D31" s="4" t="inlineStr">
        <is>
          <t>2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=HYPERLINK("https://www.leilaoonline.net/lote/detalhe/31888", "028")</f>
      </c>
      <c r="B32" s="4" t="s">
        <f>=HYPERLINK("https://www.leilaoonline.net/lote/detalhe/31888", " ARADO AYVECA 2 HASTES MAXION 1134101 Série: 25688 Patrimônio: 621")</f>
      </c>
      <c r="C32" s="4" t="inlineStr">
        <is>
          <t>Vendido</t>
        </is>
      </c>
      <c r="D32" s="4" t="inlineStr">
        <is>
          <t>2</t>
        </is>
      </c>
      <c r="E32" s="5" t="inlineStr">
        <is>
          <t>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=HYPERLINK("https://www.leilaoonline.net/lote/detalhe/31858", "029")</f>
      </c>
      <c r="B33" s="4" t="s">
        <f>=HYPERLINK("https://www.leilaoonline.net/lote/detalhe/31858", " ARADO AYVECA 3 HASTES MAXION Série: 22917 Patrimônio: 666")</f>
      </c>
      <c r="C33" s="4" t="inlineStr">
        <is>
          <t>Vendido</t>
        </is>
      </c>
      <c r="D33" s="4" t="inlineStr">
        <is>
          <t>1</t>
        </is>
      </c>
      <c r="E33" s="5" t="inlineStr">
        <is>
          <t>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=HYPERLINK("https://www.leilaoonline.net/lote/detalhe/31859", "030")</f>
      </c>
      <c r="B34" s="4" t="s">
        <f>=HYPERLINK("https://www.leilaoonline.net/lote/detalhe/31859", " BOMBA D´AGUA KSB KSB 65-315 1999 Série: 284356048 Patrimônio: 674")</f>
      </c>
      <c r="C34" s="4" t="inlineStr">
        <is>
          <t>Vendido</t>
        </is>
      </c>
      <c r="D34" s="4" t="inlineStr">
        <is>
          <t>4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=HYPERLINK("https://www.leilaoonline.net/lote/detalhe/31872", "031")</f>
      </c>
      <c r="B35" s="4" t="s">
        <f>=HYPERLINK("https://www.leilaoonline.net/lote/detalhe/31872", " CARRETA VAGÃO FORR. MIST. ALIMENT. TOTALMIX 1403 CASALE TOTALMIX 1403 1991 Série: 4304 Patrimônio: 713")</f>
      </c>
      <c r="C35" s="4" t="inlineStr">
        <is>
          <t>Vendido</t>
        </is>
      </c>
      <c r="D35" s="4" t="inlineStr">
        <is>
          <t>8</t>
        </is>
      </c>
      <c r="E35" s="5" t="inlineStr">
        <is>
          <t>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=HYPERLINK("https://www.leilaoonline.net/lote/detalhe/31885", "033")</f>
      </c>
      <c r="B36" s="4" t="s">
        <f>=HYPERLINK("https://www.leilaoonline.net/lote/detalhe/31885", " BOMBA D´AGUA LANFREDI CENTRÍFUGA 220 AE 2003 Série: 79717 Patrimônio: 840")</f>
      </c>
      <c r="C36" s="4" t="inlineStr">
        <is>
          <t>Vendido</t>
        </is>
      </c>
      <c r="D36" s="4" t="inlineStr">
        <is>
          <t>3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=HYPERLINK("https://www.leilaoonline.net/lote/detalhe/31871", "036")</f>
      </c>
      <c r="B37" s="4" t="s">
        <f>=HYPERLINK("https://www.leilaoonline.net/lote/detalhe/31871", " CARRETA TANQUE 2000 LTS JACTO Patrimônio: 867")</f>
      </c>
      <c r="C37" s="4" t="inlineStr">
        <is>
          <t>Vendido</t>
        </is>
      </c>
      <c r="D37" s="4" t="inlineStr">
        <is>
          <t>3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=HYPERLINK("https://www.leilaoonline.net/lote/detalhe/31902", "037")</f>
      </c>
      <c r="B38" s="4" t="s">
        <f>=HYPERLINK("https://www.leilaoonline.net/lote/detalhe/31902", " CONJUNTO MOTOBOMBA 1986 Patrimônio: 873")</f>
      </c>
      <c r="C38" s="4" t="inlineStr">
        <is>
          <t>Vendido</t>
        </is>
      </c>
      <c r="D38" s="4" t="inlineStr">
        <is>
          <t>8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=HYPERLINK("https://www.leilaoonline.net/lote/detalhe/31860", "038")</f>
      </c>
      <c r="B39" s="4" t="s">
        <f>=HYPERLINK("https://www.leilaoonline.net/lote/detalhe/31860", " BOMBA D´AGUA THEBE THEBE BRL 33 Patrimônio: 881")</f>
      </c>
      <c r="C39" s="4" t="inlineStr">
        <is>
          <t>Vendido</t>
        </is>
      </c>
      <c r="D39" s="4" t="inlineStr">
        <is>
          <t>2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=HYPERLINK("https://www.leilaoonline.net/lote/detalhe/31863", "039")</f>
      </c>
      <c r="B40" s="4" t="s">
        <f>=HYPERLINK("https://www.leilaoonline.net/lote/detalhe/31863", " MOTOR ELÉTRICO BÚFALO Série: B24698 Patrimônio: 882")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=HYPERLINK("https://www.leilaoonline.net/lote/detalhe/31899", "042")</f>
      </c>
      <c r="B41" s="4" t="s">
        <f>=HYPERLINK("https://www.leilaoonline.net/lote/detalhe/31899", " FORRAGEIRA CONFIMENTA 600 R MENTA MIT 600 R 2002 Série: 2003 Patrimônio: 810")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=HYPERLINK("https://www.leilaoonline.net/lote/detalhe/31865", "044")</f>
      </c>
      <c r="B42" s="4" t="s">
        <f>=HYPERLINK("https://www.leilaoonline.net/lote/detalhe/31865", " CONJUNTO MOTOBOMBA A DIESEL 2008 Patrimônio: 4162")</f>
      </c>
      <c r="C42" s="4" t="inlineStr">
        <is>
          <t>Vendido</t>
        </is>
      </c>
      <c r="D42" s="4" t="inlineStr">
        <is>
          <t>10</t>
        </is>
      </c>
      <c r="E42" s="5" t="inlineStr">
        <is>
          <t>4.750,00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=HYPERLINK("https://www.leilaoonline.net/lote/detalhe/31903", "046")</f>
      </c>
      <c r="B43" s="4" t="s">
        <f>=HYPERLINK("https://www.leilaoonline.net/lote/detalhe/31903", " CARRETA VAGÃO FORR. MIST. ALIMENT. TOTALMIX 5000 CASALE TMX 5000 1993 Série: 3881 Patrimônio: 495")</f>
      </c>
      <c r="C43" s="4" t="inlineStr">
        <is>
          <t>Vendido</t>
        </is>
      </c>
      <c r="D43" s="4" t="inlineStr">
        <is>
          <t>7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=HYPERLINK("https://www.leilaoonline.net/lote/detalhe/31898", "047")</f>
      </c>
      <c r="B44" s="4" t="s">
        <f>=HYPERLINK("https://www.leilaoonline.net/lote/detalhe/31898", " MARCADOR PARA PLANTIO DE SERINGUEIRA 2008 Patrimônio: 4065")</f>
      </c>
      <c r="C44" s="4" t="inlineStr">
        <is>
          <t>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=HYPERLINK("https://www.leilaoonline.net/lote/detalhe/31886", "048")</f>
      </c>
      <c r="B45" s="4" t="s">
        <f>=HYPERLINK("https://www.leilaoonline.net/lote/detalhe/31886", " PLANTADEIRA MAGNUM 2800 8L JUMIL MAGNUM 2800 Série: 8000126793 Patrimônio: 4267")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=HYPERLINK("https://www.leilaoonline.net/lote/detalhe/31878", "049")</f>
      </c>
      <c r="B46" s="4" t="s">
        <f>=HYPERLINK("https://www.leilaoonline.net/lote/detalhe/31878", " PULVERIZADOR CANHÃO 400 LTS  JACTO LH-DOW 2000 Série: 03010K1 Patrimônio: 513")</f>
      </c>
      <c r="C46" s="4" t="inlineStr">
        <is>
          <t>Vendido</t>
        </is>
      </c>
      <c r="D46" s="4" t="inlineStr">
        <is>
          <t>7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=HYPERLINK("https://www.leilaoonline.net/lote/detalhe/31874", "050")</f>
      </c>
      <c r="B47" s="4" t="s">
        <f>=HYPERLINK("https://www.leilaoonline.net/lote/detalhe/31874", " CONJUNTO MOTOBOMBA Patrimônio: 468")</f>
      </c>
      <c r="C47" s="4" t="inlineStr">
        <is>
          <t>Vendido</t>
        </is>
      </c>
      <c r="D47" s="4" t="inlineStr">
        <is>
          <t>5</t>
        </is>
      </c>
      <c r="E47" s="5" t="inlineStr">
        <is>
          <t>1.400,00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=HYPERLINK("https://www.leilaoonline.net/lote/detalhe/31866", "051")</f>
      </c>
      <c r="B48" s="4" t="s">
        <f>=HYPERLINK("https://www.leilaoonline.net/lote/detalhe/31866", " CAÇAMBA AGRICOLA HIDRÁULICA PICCIN Patrimônio: 560")</f>
      </c>
      <c r="C48" s="4" t="inlineStr">
        <is>
          <t>Vendido</t>
        </is>
      </c>
      <c r="D48" s="4" t="inlineStr">
        <is>
          <t>3</t>
        </is>
      </c>
      <c r="E48" s="5" t="inlineStr">
        <is>
          <t>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=HYPERLINK("https://www.leilaoonline.net/lote/detalhe/31896", "052")</f>
      </c>
      <c r="B49" s="4" t="s">
        <f>=HYPERLINK("https://www.leilaoonline.net/lote/detalhe/31896", " ANCINHO DE FERRO (CONCHA VASADA) Patrimônio: 5661")</f>
      </c>
      <c r="C49" s="4" t="inlineStr">
        <is>
          <t>Vendido</t>
        </is>
      </c>
      <c r="D49" s="4" t="inlineStr">
        <is>
          <t>97</t>
        </is>
      </c>
      <c r="E49" s="5" t="inlineStr">
        <is>
          <t>5.050,00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=HYPERLINK("https://www.leilaoonline.net/lote/detalhe/31892", "053")</f>
      </c>
      <c r="B50" s="4" t="s">
        <f>=HYPERLINK("https://www.leilaoonline.net/lote/detalhe/31892", " ENLERADOR DE ROCHA EW-4000 Patrimônio: 5660")</f>
      </c>
      <c r="C50" s="4" t="inlineStr">
        <is>
          <t>Vendido</t>
        </is>
      </c>
      <c r="D50" s="4" t="inlineStr">
        <is>
          <t>42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=HYPERLINK("https://www.leilaoonline.net/lote/detalhe/31891", "054")</f>
      </c>
      <c r="B51" s="4" t="s">
        <f>=HYPERLINK("https://www.leilaoonline.net/lote/detalhe/31891", " COLHEDEIRA FORRAGENS COLHIFLEX FR MENTA MIT COLHIFLEX MFC1 2005 Série: 5025 Patrimônio: 1327")</f>
      </c>
      <c r="C51" s="4" t="inlineStr">
        <is>
          <t>Vendido</t>
        </is>
      </c>
      <c r="D51" s="4" t="inlineStr">
        <is>
          <t>18</t>
        </is>
      </c>
      <c r="E51" s="5" t="inlineStr">
        <is>
          <t>4.400,00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=HYPERLINK("https://www.leilaoonline.net/lote/detalhe/31864", "055")</f>
      </c>
      <c r="B52" s="4" t="s">
        <f>=HYPERLINK("https://www.leilaoonline.net/lote/detalhe/31864", " BASE MOVEL DO CANHÃO TURBOMAQ Patrimônio: 507")</f>
      </c>
      <c r="C52" s="4" t="inlineStr">
        <is>
          <t>Vendido</t>
        </is>
      </c>
      <c r="D52" s="4" t="inlineStr">
        <is>
          <t>2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=HYPERLINK("https://www.leilaoonline.net/lote/detalhe/31890", "056")</f>
      </c>
      <c r="B53" s="4" t="s">
        <f>=HYPERLINK("https://www.leilaoonline.net/lote/detalhe/31890", " GRADE NIVELADORA 48 DISCOS PICCIN GANFPRE 2008 Série: 803105 Patrimônio: 4185")</f>
      </c>
      <c r="C53" s="4" t="inlineStr">
        <is>
          <t>Vendido</t>
        </is>
      </c>
      <c r="D53" s="4" t="inlineStr">
        <is>
          <t>2</t>
        </is>
      </c>
      <c r="E53" s="5" t="inlineStr">
        <is>
          <t>3.250,00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=HYPERLINK("https://www.leilaoonline.net/lote/detalhe/31883", "057")</f>
      </c>
      <c r="B54" s="4" t="s">
        <f>=HYPERLINK("https://www.leilaoonline.net/lote/detalhe/31883", " SUCADOR HIDRÁULICO 1 HASTE Patrimônio: 638")</f>
      </c>
      <c r="C54" s="4" t="inlineStr">
        <is>
          <t>Vendido</t>
        </is>
      </c>
      <c r="D54" s="4" t="inlineStr">
        <is>
          <t>3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=HYPERLINK("https://www.leilaoonline.net/lote/detalhe/31869", "058")</f>
      </c>
      <c r="B55" s="4" t="s">
        <f>=HYPERLINK("https://www.leilaoonline.net/lote/detalhe/31869", " RASTELADOR DE RAIZES HIDRÁULICO Patrimônio: 411")</f>
      </c>
      <c r="C55" s="4" t="inlineStr">
        <is>
          <t>Vendido</t>
        </is>
      </c>
      <c r="D55" s="4" t="inlineStr">
        <is>
          <t>16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=HYPERLINK("https://www.leilaoonline.net/lote/detalhe/31900", "059")</f>
      </c>
      <c r="B56" s="4" t="s">
        <f>=HYPERLINK("https://www.leilaoonline.net/lote/detalhe/31900", " SUCADOR HIDRÁULICO 4 HASTES Patrimônio: 542")</f>
      </c>
      <c r="C56" s="4" t="inlineStr">
        <is>
          <t>Vendido</t>
        </is>
      </c>
      <c r="D56" s="4" t="inlineStr">
        <is>
          <t>4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=HYPERLINK("https://www.leilaoonline.net/lote/detalhe/31895", "060")</f>
      </c>
      <c r="B57" s="4" t="s">
        <f>=HYPERLINK("https://www.leilaoonline.net/lote/detalhe/31895", " PEÇAS DIVERSAS (CONFORME RELAÇÃO)")</f>
      </c>
      <c r="C57" s="4" t="inlineStr">
        <is>
          <t>Vendido</t>
        </is>
      </c>
      <c r="D57" s="4" t="inlineStr">
        <is>
          <t>3</t>
        </is>
      </c>
      <c r="E57" s="5" t="inlineStr">
        <is>
          <t>800,00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2026-03-29T11:00:34.00Z</dcterms:created>
  <dc:creator>Tellks Tecnologia</dc:creator>
  <cp:revision>0</cp:revision>
</cp:coreProperties>
</file>