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Audi Q3 • Audi A5 • Jetta TSI • Variant • Touareg • Voyage • BMW • Mercedes • Range Rover 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08/11/2019 10:30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Eduardo Jordao Boyadjian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=HYPERLINK("https://www.leilaoonline.net/lote/detalhe/37028", "2152")</f>
      </c>
      <c r="B11" s="4" t="s">
        <f>=HYPERLINK("https://www.leilaoonline.net/lote/detalhe/37028", "VW; PARATI 1.0 ; 2002/2002; PRATA; GASOLINA")</f>
      </c>
      <c r="C11" s="4" t="inlineStr">
        <is>
          <t>Não vendido</t>
        </is>
      </c>
      <c r="D11" s="4" t="inlineStr">
        <is>
          <t>10</t>
        </is>
      </c>
      <c r="E11" s="5" t="inlineStr">
        <is>
          <t>5.000,00</t>
        </is>
      </c>
      <c r="F11" s="4" t="inlineStr">
        <is>
          <t>150.00</t>
        </is>
      </c>
    </row>
    <row collapsed="false" customFormat="false" customHeight="false" hidden="false" ht="12.1" outlineLevel="0" r="12">
      <c r="A12" s="5" t="s">
        <f>=HYPERLINK("https://www.leilaoonline.net/lote/detalhe/36343", "2153")</f>
      </c>
      <c r="B12" s="4" t="s">
        <f>=HYPERLINK("https://www.leilaoonline.net/lote/detalhe/36343", "VW; NOVO VOYAGE 1.6 CITY; 2013/2013; PRATA; ALCO./GASOL.")</f>
      </c>
      <c r="C12" s="4" t="inlineStr">
        <is>
          <t>Vendido</t>
        </is>
      </c>
      <c r="D12" s="4" t="inlineStr">
        <is>
          <t>27</t>
        </is>
      </c>
      <c r="E12" s="5" t="inlineStr">
        <is>
          <t>21.150,00</t>
        </is>
      </c>
      <c r="F12" s="4" t="inlineStr">
        <is>
          <t>150.00</t>
        </is>
      </c>
    </row>
    <row collapsed="false" customFormat="false" customHeight="false" hidden="false" ht="12.1" outlineLevel="0" r="13">
      <c r="A13" s="5" t="s">
        <f>=HYPERLINK("https://www.leilaoonline.net/lote/detalhe/35653", "2155")</f>
      </c>
      <c r="B13" s="4" t="s">
        <f>=HYPERLINK("https://www.leilaoonline.net/lote/detalhe/35653", "I; VW JETTA VARIANT; 2010/2011; GASOLINA - BLINDADO - UNICA DONA")</f>
      </c>
      <c r="C13" s="4" t="inlineStr">
        <is>
          <t>Não vendido</t>
        </is>
      </c>
      <c r="D13" s="4" t="inlineStr">
        <is>
          <t>9</t>
        </is>
      </c>
      <c r="E13" s="5" t="inlineStr">
        <is>
          <t>18.000,00</t>
        </is>
      </c>
      <c r="F13" s="4" t="inlineStr">
        <is>
          <t>500.00</t>
        </is>
      </c>
    </row>
    <row collapsed="false" customFormat="false" customHeight="false" hidden="false" ht="12.1" outlineLevel="0" r="14">
      <c r="A14" s="5" t="s">
        <f>=HYPERLINK("https://www.leilaoonline.net/lote/detalhe/36344", "2156")</f>
      </c>
      <c r="B14" s="4" t="s">
        <f>=HYPERLINK("https://www.leilaoonline.net/lote/detalhe/36344", "VW; NOVO VOYAGE 1.6 CITY; 2013/2013; PRATA; ALCO./GASOL.")</f>
      </c>
      <c r="C14" s="4" t="inlineStr">
        <is>
          <t>Vendido</t>
        </is>
      </c>
      <c r="D14" s="4" t="inlineStr">
        <is>
          <t>34</t>
        </is>
      </c>
      <c r="E14" s="5" t="inlineStr">
        <is>
          <t>21.000,00</t>
        </is>
      </c>
      <c r="F14" s="4" t="inlineStr">
        <is>
          <t>250.00</t>
        </is>
      </c>
    </row>
    <row collapsed="false" customFormat="false" customHeight="false" hidden="false" ht="12.1" outlineLevel="0" r="15">
      <c r="A15" s="5" t="s">
        <f>=HYPERLINK("https://www.leilaoonline.net/lote/detalhe/36345", "2158")</f>
      </c>
      <c r="B15" s="4" t="s">
        <f>=HYPERLINK("https://www.leilaoonline.net/lote/detalhe/36345", "VW; NOVO VOYAGE 1.6 CITY; 2013/2013; PRATA; ALCO./GASOL.")</f>
      </c>
      <c r="C15" s="4" t="inlineStr">
        <is>
          <t>Vendido</t>
        </is>
      </c>
      <c r="D15" s="4" t="inlineStr">
        <is>
          <t>44</t>
        </is>
      </c>
      <c r="E15" s="5" t="inlineStr">
        <is>
          <t>23.250,00</t>
        </is>
      </c>
      <c r="F15" s="4" t="inlineStr">
        <is>
          <t>250.00</t>
        </is>
      </c>
    </row>
    <row collapsed="false" customFormat="false" customHeight="false" hidden="false" ht="12.1" outlineLevel="0" r="16">
      <c r="A16" s="5" t="s">
        <f>=HYPERLINK("https://www.leilaoonline.net/lote/detalhe/36346", "2160")</f>
      </c>
      <c r="B16" s="4" t="s">
        <f>=HYPERLINK("https://www.leilaoonline.net/lote/detalhe/36346", "VW; NOVO VOYAGE 1.6 CITY; 2013/2013; PRATA; ALCO./GASOL.")</f>
      </c>
      <c r="C16" s="4" t="inlineStr">
        <is>
          <t>Vendido</t>
        </is>
      </c>
      <c r="D16" s="4" t="inlineStr">
        <is>
          <t>37</t>
        </is>
      </c>
      <c r="E16" s="5" t="inlineStr">
        <is>
          <t>21.300,00</t>
        </is>
      </c>
      <c r="F16" s="4" t="inlineStr">
        <is>
          <t>150.00</t>
        </is>
      </c>
    </row>
    <row collapsed="false" customFormat="false" customHeight="false" hidden="false" ht="12.1" outlineLevel="0" r="17">
      <c r="A17" s="5" t="s">
        <f>=HYPERLINK("https://www.leilaoonline.net/lote/detalhe/36341", "2170")</f>
      </c>
      <c r="B17" s="4" t="s">
        <f>=HYPERLINK("https://www.leilaoonline.net/lote/detalhe/36341", "VW; NOVO VOYAGE 1.6 CITY; 2013/2013; PRATA; ALCO./GASOL.")</f>
      </c>
      <c r="C17" s="4" t="inlineStr">
        <is>
          <t>Vendido</t>
        </is>
      </c>
      <c r="D17" s="4" t="inlineStr">
        <is>
          <t>40</t>
        </is>
      </c>
      <c r="E17" s="5" t="inlineStr">
        <is>
          <t>22.250,00</t>
        </is>
      </c>
      <c r="F17" s="4" t="inlineStr">
        <is>
          <t>250.00</t>
        </is>
      </c>
    </row>
    <row collapsed="false" customFormat="false" customHeight="false" hidden="false" ht="12.1" outlineLevel="0" r="18">
      <c r="A18" s="5" t="s">
        <f>=HYPERLINK("https://www.leilaoonline.net/lote/detalhe/36357", "2427")</f>
      </c>
      <c r="B18" s="4" t="s">
        <f>=HYPERLINK("https://www.leilaoonline.net/lote/detalhe/36357", "VW; NOVO VOYAGE 1.6 CITY; 2013/2013; PRATA; ALCO./GASOL.")</f>
      </c>
      <c r="C18" s="4" t="inlineStr">
        <is>
          <t>Vendido</t>
        </is>
      </c>
      <c r="D18" s="4" t="inlineStr">
        <is>
          <t>38</t>
        </is>
      </c>
      <c r="E18" s="5" t="inlineStr">
        <is>
          <t>20.900,00</t>
        </is>
      </c>
      <c r="F18" s="4" t="inlineStr">
        <is>
          <t>150.00</t>
        </is>
      </c>
    </row>
    <row collapsed="false" customFormat="false" customHeight="false" hidden="false" ht="12.1" outlineLevel="0" r="19">
      <c r="A19" s="5" t="s">
        <f>=HYPERLINK("https://www.leilaoonline.net/lote/detalhe/37101", "2428")</f>
      </c>
      <c r="B19" s="4" t="s">
        <f>=HYPERLINK("https://www.leilaoonline.net/lote/detalhe/37101", "VW; NOVO VOYAGE 1.6 CITY; 2013/2013; PRATA; ALCO./GASOL.")</f>
      </c>
      <c r="C19" s="4" t="inlineStr">
        <is>
          <t>Não vendido</t>
        </is>
      </c>
      <c r="D19" s="4" t="inlineStr">
        <is>
          <t>19</t>
        </is>
      </c>
      <c r="E19" s="5" t="inlineStr">
        <is>
          <t>20.500,00</t>
        </is>
      </c>
      <c r="F19" s="4" t="inlineStr">
        <is>
          <t>500.00</t>
        </is>
      </c>
    </row>
    <row collapsed="false" customFormat="false" customHeight="false" hidden="false" ht="12.1" outlineLevel="0" r="20">
      <c r="A20" s="5" t="s">
        <f>=HYPERLINK("https://www.leilaoonline.net/lote/detalhe/36356", "2429")</f>
      </c>
      <c r="B20" s="4" t="s">
        <f>=HYPERLINK("https://www.leilaoonline.net/lote/detalhe/36356", "VW; NOVO VOYAGE 1.6 CITY; 2013/2013; PRATA; ALCO./GASOL.")</f>
      </c>
      <c r="C20" s="4" t="inlineStr">
        <is>
          <t>Não vendido</t>
        </is>
      </c>
      <c r="D20" s="4" t="inlineStr">
        <is>
          <t>20</t>
        </is>
      </c>
      <c r="E20" s="5" t="inlineStr">
        <is>
          <t>20.750,00</t>
        </is>
      </c>
      <c r="F20" s="4" t="inlineStr">
        <is>
          <t>150.00</t>
        </is>
      </c>
    </row>
    <row collapsed="false" customFormat="false" customHeight="false" hidden="false" ht="12.1" outlineLevel="0" r="21">
      <c r="A21" s="5" t="s">
        <f>=HYPERLINK("https://www.leilaoonline.net/lote/detalhe/36355", "2430")</f>
      </c>
      <c r="B21" s="4" t="s">
        <f>=HYPERLINK("https://www.leilaoonline.net/lote/detalhe/36355", "VW; POLO SEDAN 1.6; 2014/2014; CINZA; ALCO./GASOL")</f>
      </c>
      <c r="C21" s="4" t="inlineStr">
        <is>
          <t>Não vendido</t>
        </is>
      </c>
      <c r="D21" s="4" t="inlineStr">
        <is>
          <t>44</t>
        </is>
      </c>
      <c r="E21" s="5" t="inlineStr">
        <is>
          <t>24.400,00</t>
        </is>
      </c>
      <c r="F21" s="4" t="inlineStr">
        <is>
          <t>150.00</t>
        </is>
      </c>
    </row>
    <row collapsed="false" customFormat="false" customHeight="false" hidden="false" ht="12.1" outlineLevel="0" r="22">
      <c r="A22" s="5" t="s">
        <f>=HYPERLINK("https://www.leilaoonline.net/lote/detalhe/36354", "2431")</f>
      </c>
      <c r="B22" s="4" t="s">
        <f>=HYPERLINK("https://www.leilaoonline.net/lote/detalhe/36354", "AUDI; Q3 2.0 TFSI; 2014/2015; BRANCA; GASOLINA")</f>
      </c>
      <c r="C22" s="4" t="inlineStr">
        <is>
          <t>Vendido</t>
        </is>
      </c>
      <c r="D22" s="4" t="inlineStr">
        <is>
          <t>53</t>
        </is>
      </c>
      <c r="E22" s="5" t="inlineStr">
        <is>
          <t>63.500,00</t>
        </is>
      </c>
      <c r="F22" s="4" t="inlineStr">
        <is>
          <t>250.00</t>
        </is>
      </c>
    </row>
    <row collapsed="false" customFormat="false" customHeight="false" hidden="false" ht="12.1" outlineLevel="0" r="23">
      <c r="A23" s="5" t="s">
        <f>=HYPERLINK("https://www.leilaoonline.net/lote/detalhe/36353", "2432")</f>
      </c>
      <c r="B23" s="4" t="s">
        <f>=HYPERLINK("https://www.leilaoonline.net/lote/detalhe/36353", "AUDI; Q3 2.0 TFSI; 2013/2014; PRETA; GASOLINA")</f>
      </c>
      <c r="C23" s="4" t="inlineStr">
        <is>
          <t>Vendido</t>
        </is>
      </c>
      <c r="D23" s="4" t="inlineStr">
        <is>
          <t>53</t>
        </is>
      </c>
      <c r="E23" s="5" t="inlineStr">
        <is>
          <t>55.000,00</t>
        </is>
      </c>
      <c r="F23" s="4" t="inlineStr">
        <is>
          <t>500.00</t>
        </is>
      </c>
    </row>
    <row collapsed="false" customFormat="false" customHeight="false" hidden="false" ht="12.1" outlineLevel="0" r="24">
      <c r="A24" s="5" t="s">
        <f>=HYPERLINK("https://www.leilaoonline.net/lote/detalhe/36334", "8416")</f>
      </c>
      <c r="B24" s="4" t="s">
        <f>=HYPERLINK("https://www.leilaoonline.net/lote/detalhe/36334", "I/VW TOUAREG 3.6 V6, 2011/2011, GASOLINA, PRATA -  BLINDADA")</f>
      </c>
      <c r="C24" s="4" t="inlineStr">
        <is>
          <t>Não vendido</t>
        </is>
      </c>
      <c r="D24" s="4" t="inlineStr">
        <is>
          <t>2</t>
        </is>
      </c>
      <c r="E24" s="5" t="inlineStr">
        <is>
          <t>40.000,00</t>
        </is>
      </c>
      <c r="F24" s="4" t="inlineStr">
        <is>
          <t>500.00</t>
        </is>
      </c>
    </row>
    <row collapsed="false" customFormat="false" customHeight="false" hidden="false" ht="12.1" outlineLevel="0" r="25">
      <c r="A25" s="5" t="s">
        <f>=HYPERLINK("https://www.leilaoonline.net/lote/detalhe/36342", "8417")</f>
      </c>
      <c r="B25" s="4" t="s">
        <f>=HYPERLINK("https://www.leilaoonline.net/lote/detalhe/36342", "VW; NOVO VOYAGE 1.6 CITY; 2013/2013; PRATA; ALCO./GASOL.")</f>
      </c>
      <c r="C25" s="4" t="inlineStr">
        <is>
          <t>Vendido</t>
        </is>
      </c>
      <c r="D25" s="4" t="inlineStr">
        <is>
          <t>35</t>
        </is>
      </c>
      <c r="E25" s="5" t="inlineStr">
        <is>
          <t>20.750,00</t>
        </is>
      </c>
      <c r="F25" s="4" t="inlineStr">
        <is>
          <t>250.00</t>
        </is>
      </c>
    </row>
    <row collapsed="false" customFormat="false" customHeight="false" hidden="false" ht="12.1" outlineLevel="0" r="26">
      <c r="A26" s="5" t="s">
        <f>=HYPERLINK("https://www.leilaoonline.net/lote/detalhe/36340", "8421")</f>
      </c>
      <c r="B26" s="4" t="s">
        <f>=HYPERLINK("https://www.leilaoonline.net/lote/detalhe/36340", "I/AUDI  A5 SPB 2.0 TFSI, 2012/2013, PRATA; GASOLINA - BLINDADA")</f>
      </c>
      <c r="C26" s="4" t="inlineStr">
        <is>
          <t>Não vendido</t>
        </is>
      </c>
      <c r="D26" s="4" t="inlineStr">
        <is>
          <t>4</t>
        </is>
      </c>
      <c r="E26" s="5" t="inlineStr">
        <is>
          <t>41.000,00</t>
        </is>
      </c>
      <c r="F26" s="4" t="inlineStr">
        <is>
          <t>500.00</t>
        </is>
      </c>
    </row>
    <row collapsed="false" customFormat="false" customHeight="false" hidden="false" ht="12.1" outlineLevel="0" r="27">
      <c r="A27" s="5" t="s">
        <f>=HYPERLINK("https://www.leilaoonline.net/lote/detalhe/36335", "13074")</f>
      </c>
      <c r="B27" s="4" t="s">
        <f>=HYPERLINK("https://www.leilaoonline.net/lote/detalhe/36335", "VW PASSAT VARAINT 2.0TSI; 2013/2014; PRATA; GASOLINA")</f>
      </c>
      <c r="C27" s="4" t="inlineStr">
        <is>
          <t>Não vendido</t>
        </is>
      </c>
      <c r="D27" s="4" t="inlineStr">
        <is>
          <t>7</t>
        </is>
      </c>
      <c r="E27" s="5" t="inlineStr">
        <is>
          <t>45.500,00</t>
        </is>
      </c>
      <c r="F27" s="4" t="inlineStr">
        <is>
          <t>150.00</t>
        </is>
      </c>
    </row>
    <row collapsed="false" customFormat="false" customHeight="false" hidden="false" ht="12.1" outlineLevel="0" r="28">
      <c r="A28" s="5" t="s">
        <f>=HYPERLINK("https://www.leilaoonline.net/lote/detalhe/36336", "13076")</f>
      </c>
      <c r="B28" s="4" t="s">
        <f>=HYPERLINK("https://www.leilaoonline.net/lote/detalhe/36336", "I/ VW JETTA 2.0TSI; 2014/2014; CINZA; GASOLINA")</f>
      </c>
      <c r="C28" s="4" t="inlineStr">
        <is>
          <t>Não vendido</t>
        </is>
      </c>
      <c r="D28" s="4" t="inlineStr">
        <is>
          <t>16</t>
        </is>
      </c>
      <c r="E28" s="5" t="inlineStr">
        <is>
          <t>40.250,00</t>
        </is>
      </c>
      <c r="F28" s="4" t="inlineStr">
        <is>
          <t>150.00</t>
        </is>
      </c>
    </row>
    <row collapsed="false" customFormat="false" customHeight="false" hidden="false" ht="12.1" outlineLevel="0" r="29">
      <c r="A29" s="5" t="s">
        <f>=HYPERLINK("https://www.leilaoonline.net/lote/detalhe/36337", "13078")</f>
      </c>
      <c r="B29" s="4" t="s">
        <f>=HYPERLINK("https://www.leilaoonline.net/lote/detalhe/36337", "VW; TOUAREG 3.6 VE; 2011/2012; CINZA; GASOLINA - BLINDADA ")</f>
      </c>
      <c r="C29" s="4" t="inlineStr">
        <is>
          <t>Não vendido</t>
        </is>
      </c>
      <c r="D29" s="4" t="inlineStr">
        <is>
          <t>2</t>
        </is>
      </c>
      <c r="E29" s="5" t="inlineStr">
        <is>
          <t>39.750,00</t>
        </is>
      </c>
      <c r="F29" s="4" t="inlineStr">
        <is>
          <t>250.00</t>
        </is>
      </c>
    </row>
    <row collapsed="false" customFormat="false" customHeight="false" hidden="false" ht="12.1" outlineLevel="0" r="30">
      <c r="A30" s="5" t="s">
        <f>=HYPERLINK("https://www.leilaoonline.net/lote/detalhe/34787", "14009")</f>
      </c>
      <c r="B30" s="4" t="s">
        <f>=HYPERLINK("https://www.leilaoonline.net/lote/detalhe/34787", "LAND ROVER RANGE ROVER SPORT TDV6 2007/2008; PRETA - DIESEL")</f>
      </c>
      <c r="C30" s="4" t="inlineStr">
        <is>
          <t>Não vendido</t>
        </is>
      </c>
      <c r="D30" s="4" t="inlineStr">
        <is>
          <t>84</t>
        </is>
      </c>
      <c r="E30" s="5" t="inlineStr">
        <is>
          <t>52.000,00</t>
        </is>
      </c>
      <c r="F30" s="4" t="inlineStr">
        <is>
          <t>250.00</t>
        </is>
      </c>
    </row>
    <row collapsed="false" customFormat="false" customHeight="false" hidden="false" ht="12.1" outlineLevel="0" r="31">
      <c r="A31" s="5" t="s">
        <f>=HYPERLINK("https://www.leilaoonline.net/lote/detalhe/34790", "14010")</f>
      </c>
      <c r="B31" s="4" t="s">
        <f>=HYPERLINK("https://www.leilaoonline.net/lote/detalhe/34790", "MITSUBISHI GRANDIS 2008/2008; PRETA; BLINDADA ")</f>
      </c>
      <c r="C31" s="4" t="inlineStr">
        <is>
          <t>Não vendido</t>
        </is>
      </c>
      <c r="D31" s="4" t="inlineStr">
        <is>
          <t>5</t>
        </is>
      </c>
      <c r="E31" s="5" t="inlineStr">
        <is>
          <t>13.500,00</t>
        </is>
      </c>
      <c r="F31" s="4" t="inlineStr">
        <is>
          <t>250.00</t>
        </is>
      </c>
    </row>
    <row collapsed="false" customFormat="false" customHeight="false" hidden="false" ht="12.1" outlineLevel="0" r="32">
      <c r="A32" s="5" t="s">
        <f>=HYPERLINK("https://www.leilaoonline.net/lote/detalhe/34791", "14011")</f>
      </c>
      <c r="B32" s="4" t="s">
        <f>=HYPERLINK("https://www.leilaoonline.net/lote/detalhe/34791", "VOLVO XC60 3.0T AWD 2009/2009; PRATA; BLINDADA ")</f>
      </c>
      <c r="C32" s="4" t="inlineStr">
        <is>
          <t>Não vendido</t>
        </is>
      </c>
      <c r="D32" s="4" t="inlineStr">
        <is>
          <t>35</t>
        </is>
      </c>
      <c r="E32" s="5" t="inlineStr">
        <is>
          <t>25.750,00</t>
        </is>
      </c>
      <c r="F32" s="4" t="inlineStr">
        <is>
          <t>250.00</t>
        </is>
      </c>
    </row>
    <row collapsed="false" customFormat="false" customHeight="false" hidden="false" ht="12.1" outlineLevel="0" r="33">
      <c r="A33" s="5" t="s">
        <f>=HYPERLINK("https://www.leilaoonline.net/lote/detalhe/34792", "14012")</f>
      </c>
      <c r="B33" s="4" t="s">
        <f>=HYPERLINK("https://www.leilaoonline.net/lote/detalhe/34792", "LAND ROVER RANGE ROVER SPORT TDV8 2008/2008; PRETA - DIESEL")</f>
      </c>
      <c r="C33" s="4" t="inlineStr">
        <is>
          <t>Não vendido</t>
        </is>
      </c>
      <c r="D33" s="4" t="inlineStr">
        <is>
          <t>64</t>
        </is>
      </c>
      <c r="E33" s="5" t="inlineStr">
        <is>
          <t>50.500,00</t>
        </is>
      </c>
      <c r="F33" s="4" t="inlineStr">
        <is>
          <t>250.00</t>
        </is>
      </c>
    </row>
    <row collapsed="false" customFormat="false" customHeight="false" hidden="false" ht="12.1" outlineLevel="0" r="34">
      <c r="A34" s="5" t="s">
        <f>=HYPERLINK("https://www.leilaoonline.net/lote/detalhe/34794", "14013")</f>
      </c>
      <c r="B34" s="4" t="s">
        <f>=HYPERLINK("https://www.leilaoonline.net/lote/detalhe/34794", "BMW X3 2.5 SI - PC 71 2006/2007; PRETA; BLINDADA")</f>
      </c>
      <c r="C34" s="4" t="inlineStr">
        <is>
          <t>Vendido</t>
        </is>
      </c>
      <c r="D34" s="4" t="inlineStr">
        <is>
          <t>26</t>
        </is>
      </c>
      <c r="E34" s="5" t="inlineStr">
        <is>
          <t>20.000,00</t>
        </is>
      </c>
      <c r="F34" s="4" t="inlineStr">
        <is>
          <t>250.00</t>
        </is>
      </c>
    </row>
    <row collapsed="false" customFormat="false" customHeight="false" hidden="false" ht="12.1" outlineLevel="0" r="35">
      <c r="A35" s="5" t="s">
        <f>=HYPERLINK("https://www.leilaoonline.net/lote/detalhe/34795", "14014")</f>
      </c>
      <c r="B35" s="4" t="s">
        <f>=HYPERLINK("https://www.leilaoonline.net/lote/detalhe/34795", " TOYOTA COROLLA SE-G 1.8 16V 03/04; PRATA ; BLINDADA ")</f>
      </c>
      <c r="C35" s="4" t="inlineStr">
        <is>
          <t>Vendido</t>
        </is>
      </c>
      <c r="D35" s="4" t="inlineStr">
        <is>
          <t>2</t>
        </is>
      </c>
      <c r="E35" s="5" t="inlineStr">
        <is>
          <t>13.000,00</t>
        </is>
      </c>
      <c r="F35" s="4" t="inlineStr">
        <is>
          <t>250.00</t>
        </is>
      </c>
    </row>
    <row collapsed="false" customFormat="false" customHeight="false" hidden="false" ht="12.1" outlineLevel="0" r="36">
      <c r="A36" s="5" t="s">
        <f>=HYPERLINK("https://www.leilaoonline.net/lote/detalhe/34796", "14015")</f>
      </c>
      <c r="B36" s="4" t="s">
        <f>=HYPERLINK("https://www.leilaoonline.net/lote/detalhe/34796", "AUDI Q7 3.0 TFSI 2013/2014; BRANCA; BLINDADA ")</f>
      </c>
      <c r="C36" s="4" t="inlineStr">
        <is>
          <t>Não vendido</t>
        </is>
      </c>
      <c r="D36" s="4" t="inlineStr">
        <is>
          <t>93</t>
        </is>
      </c>
      <c r="E36" s="5" t="inlineStr">
        <is>
          <t>91.000,00</t>
        </is>
      </c>
      <c r="F36" s="4" t="inlineStr">
        <is>
          <t>250.00</t>
        </is>
      </c>
    </row>
    <row collapsed="false" customFormat="false" customHeight="false" hidden="false" ht="12.1" outlineLevel="0" r="37">
      <c r="A37" s="5" t="s">
        <f>=HYPERLINK("https://www.leilaoonline.net/lote/detalhe/34797", "14016")</f>
      </c>
      <c r="B37" s="4" t="s">
        <f>=HYPERLINK("https://www.leilaoonline.net/lote/detalhe/34797", "MERCEDES-BENZ C200K 2009/2010; PRETA ; BLINDADA ")</f>
      </c>
      <c r="C37" s="4" t="inlineStr">
        <is>
          <t>Não vendido</t>
        </is>
      </c>
      <c r="D37" s="4" t="inlineStr">
        <is>
          <t>55</t>
        </is>
      </c>
      <c r="E37" s="5" t="inlineStr">
        <is>
          <t>32.500,00</t>
        </is>
      </c>
      <c r="F37" s="4" t="inlineStr">
        <is>
          <t>500.00</t>
        </is>
      </c>
    </row>
    <row collapsed="false" customFormat="false" customHeight="false" hidden="false" ht="12.1" outlineLevel="0" r="38">
      <c r="A38" s="5" t="s">
        <f>=HYPERLINK("https://www.leilaoonline.net/lote/detalhe/36338", "20115")</f>
      </c>
      <c r="B38" s="4" t="s">
        <f>=HYPERLINK("https://www.leilaoonline.net/lote/detalhe/36338", "VW; TOUAREG 3.6 VE; 2012/2012; PRETA; GASOLINA - BLINDADA ")</f>
      </c>
      <c r="C38" s="4" t="inlineStr">
        <is>
          <t>Não vendido</t>
        </is>
      </c>
      <c r="D38" s="4" t="inlineStr">
        <is>
          <t>2</t>
        </is>
      </c>
      <c r="E38" s="5" t="inlineStr">
        <is>
          <t>39.750,00</t>
        </is>
      </c>
      <c r="F38" s="4" t="inlineStr">
        <is>
          <t>250.00</t>
        </is>
      </c>
    </row>
    <row collapsed="false" customFormat="false" customHeight="false" hidden="false" ht="12.1" outlineLevel="0" r="39">
      <c r="A39" s="5" t="s">
        <f>=HYPERLINK("https://www.leilaoonline.net/lote/detalhe/36339", "20116")</f>
      </c>
      <c r="B39" s="4" t="s">
        <f>=HYPERLINK("https://www.leilaoonline.net/lote/detalhe/36339", "VW; TOUAREG 3.6 VE; 2011/2012; PRATA; GASOLINA - BLINDADA ")</f>
      </c>
      <c r="C39" s="4" t="inlineStr">
        <is>
          <t>Não vendido</t>
        </is>
      </c>
      <c r="D39" s="4" t="inlineStr">
        <is>
          <t>1</t>
        </is>
      </c>
      <c r="E39" s="5" t="inlineStr">
        <is>
          <t>39.500,00</t>
        </is>
      </c>
      <c r="F39" s="4" t="inlineStr">
        <is>
          <t>500.00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2026-09-11T17:48:48.00Z</dcterms:created>
  <dc:creator>Tellks Tecnologia</dc:creator>
  <cp:revision>0</cp:revision>
</cp:coreProperties>
</file>