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GUINDASTE, MÁQUINAS PESADAS, CAMINHÕES, EQUIPAMENTOS, ITENS NOVOS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=HYPERLINK("https://www.leilaoonline.net/lote/detalhe/39478", "015")</f>
      </c>
      <c r="B11" s="4" t="s">
        <f>=HYPERLINK("https://www.leilaoonline.net/lote/detalhe/39478", "AGLP-GVO8501-2019-CAMINHÃO M.BENZ, MOD. MERCEDES 914C, ANO 2002")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=HYPERLINK("https://www.leilaoonline.net/lote/detalhe/39444", "016")</f>
      </c>
      <c r="B12" s="4" t="s">
        <f>=HYPERLINK("https://www.leilaoonline.net/lote/detalhe/39444", "GOV-044-2019- CAMINHÃO M. BENZ CARROCERIA GUINDASTE 710, ANO 2001 ")</f>
      </c>
      <c r="C12" s="4" t="inlineStr">
        <is>
          <t>Vendido</t>
        </is>
      </c>
      <c r="D12" s="4" t="inlineStr">
        <is>
          <t>79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=HYPERLINK("https://www.leilaoonline.net/lote/detalhe/39476", "017")</f>
      </c>
      <c r="B13" s="4" t="s">
        <f>=HYPERLINK("https://www.leilaoonline.net/lote/detalhe/39476", "SLS-NWS6061-2019 - CAMINHONETE - MITSUBISHI - L200 - ANO: 2010/2011")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=HYPERLINK("https://www.leilaoonline.net/lote/detalhe/39221", "018")</f>
      </c>
      <c r="B14" s="4" t="s">
        <f>=HYPERLINK("https://www.leilaoonline.net/lote/detalhe/39221", "FAB-RE3912-2019 - CARTEPILLAR 390 D - 523 HP, ANO 2012")</f>
      </c>
      <c r="C14" s="4" t="inlineStr">
        <is>
          <t>Vendido</t>
        </is>
      </c>
      <c r="D14" s="4" t="inlineStr">
        <is>
          <t>13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=HYPERLINK("https://www.leilaoonline.net/lote/detalhe/39220", "019")</f>
      </c>
      <c r="B15" s="4" t="s">
        <f>=HYPERLINK("https://www.leilaoonline.net/lote/detalhe/39220", "FAB-RE3909-2019 - CATERPILLAR 390D - 523 HP, ANO 2012")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=HYPERLINK("https://www.leilaoonline.net/lote/detalhe/39219", "020")</f>
      </c>
      <c r="B16" s="4" t="s">
        <f>=HYPERLINK("https://www.leilaoonline.net/lote/detalhe/39219", "FAB-PM8509-2019 - CATERPILLAR 980H, ANO 2005")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=HYPERLINK("https://www.leilaoonline.net/lote/detalhe/39157", "021")</f>
      </c>
      <c r="B17" s="4" t="s">
        <f>=HYPERLINK("https://www.leilaoonline.net/lote/detalhe/39157", "MARI-PR6354-2019 - CATERPILLAR 777B, ANO 1991")</f>
      </c>
      <c r="C17" s="4" t="inlineStr">
        <is>
          <t>Vendido</t>
        </is>
      </c>
      <c r="D17" s="4" t="inlineStr">
        <is>
          <t>5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=HYPERLINK("https://www.leilaoonline.net/lote/detalhe/39154", "022")</f>
      </c>
      <c r="B18" s="4" t="s">
        <f>=HYPERLINK("https://www.leilaoonline.net/lote/detalhe/39154", "BRU-CA5812-2019 - Caminhão Fora Estrada - Caterpillar -  - Ano: 2006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=HYPERLINK("https://www.leilaoonline.net/lote/detalhe/39161", "023")</f>
      </c>
      <c r="B19" s="4" t="s">
        <f>=HYPERLINK("https://www.leilaoonline.net/lote/detalhe/39161", "FAB-PM4323-2019 - CATERPILLAR 980H - 318 HP (L), ANO 2011")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=HYPERLINK("https://www.leilaoonline.net/lote/detalhe/39218", "024")</f>
      </c>
      <c r="B20" s="4" t="s">
        <f>=HYPERLINK("https://www.leilaoonline.net/lote/detalhe/39218", "FAB-PM4325-2019 - CATERPILLAR 980H - 318HP (L), ANO 2011")</f>
      </c>
      <c r="C20" s="4" t="inlineStr">
        <is>
          <t>Vendido</t>
        </is>
      </c>
      <c r="D20" s="4" t="inlineStr">
        <is>
          <t>25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=HYPERLINK("https://www.leilaoonline.net/lote/detalhe/39149", "025")</f>
      </c>
      <c r="B21" s="4" t="s">
        <f>=HYPERLINK("https://www.leilaoonline.net/lote/detalhe/39149", "082-1481-2019 - CARRO PLATAFORMA JLG - JLG - 1350 SJP - ANO: 2010 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=HYPERLINK("https://www.leilaoonline.net/lote/detalhe/39148", "026")</f>
      </c>
      <c r="B22" s="4" t="s">
        <f>=HYPERLINK("https://www.leilaoonline.net/lote/detalhe/39148", "082-1480-2019 - CAMINHÃO COMBOIO - MERCEDES BENZ - AXOR 2423 K - ANO: 2005")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=HYPERLINK("https://www.leilaoonline.net/lote/detalhe/39147", "027")</f>
      </c>
      <c r="B23" s="4" t="s">
        <f>=HYPERLINK("https://www.leilaoonline.net/lote/detalhe/39147", "082-1479-2019 - CAMINHÃO - MERCEDES BENZ - 2423 K36 - ANO: 2003")</f>
      </c>
      <c r="C23" s="4" t="inlineStr">
        <is>
          <t>Vendido</t>
        </is>
      </c>
      <c r="D23" s="4" t="inlineStr">
        <is>
          <t>67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=HYPERLINK("https://www.leilaoonline.net/lote/detalhe/39146", "028")</f>
      </c>
      <c r="B24" s="4" t="s">
        <f>=HYPERLINK("https://www.leilaoonline.net/lote/detalhe/39146", "082-1477-2019 - CAMINHÃO GUINDASTE - MERCEDES BENZ - AXOR 2826 6X4 - ANO: 2011")</f>
      </c>
      <c r="C24" s="4" t="inlineStr">
        <is>
          <t>Não vendido</t>
        </is>
      </c>
      <c r="D24" s="4" t="inlineStr">
        <is>
          <t>89</t>
        </is>
      </c>
      <c r="E24" s="5" t="inlineStr">
        <is>
          <t>208.000,00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=HYPERLINK("https://www.leilaoonline.net/lote/detalhe/39145", "029")</f>
      </c>
      <c r="B25" s="4" t="s">
        <f>=HYPERLINK("https://www.leilaoonline.net/lote/detalhe/39145", "082-1476-2019 - CAMINHÃO - MERCEDES BENZ - AXOR 2826 6X4 - ANO: 2011")</f>
      </c>
      <c r="C25" s="4" t="inlineStr">
        <is>
          <t>Vendido</t>
        </is>
      </c>
      <c r="D25" s="4" t="inlineStr">
        <is>
          <t>63</t>
        </is>
      </c>
      <c r="E25" s="5" t="inlineStr">
        <is>
          <t>75.000,00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=HYPERLINK("https://www.leilaoonline.net/lote/detalhe/39144", "030")</f>
      </c>
      <c r="B26" s="4" t="s">
        <f>=HYPERLINK("https://www.leilaoonline.net/lote/detalhe/39144", "082-1474-2019 - CAMINHÃO - MERCEDES BENZ - 1720 TANQUE- ANO: 2005 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=HYPERLINK("https://www.leilaoonline.net/lote/detalhe/39150", "031")</f>
      </c>
      <c r="B27" s="4" t="s">
        <f>=HYPERLINK("https://www.leilaoonline.net/lote/detalhe/39150", "ACD-0015-2019 - CAMINHÃO - M.BENZ/LK 1620 - SEMIPESADO - ANO: 2002")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=HYPERLINK("https://www.leilaoonline.net/lote/detalhe/39230", "032")</f>
      </c>
      <c r="B28" s="4" t="s">
        <f>=HYPERLINK("https://www.leilaoonline.net/lote/detalhe/39230", " SLS-NXI0517-2019- AMBULÂNCIA FURGÃO - FORD - TRANSIT UNIVIDA - ANO: 2011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=HYPERLINK("https://www.leilaoonline.net/lote/detalhe/39228", "033")</f>
      </c>
      <c r="B29" s="4" t="s">
        <f>=HYPERLINK("https://www.leilaoonline.net/lote/detalhe/39228", " SLS-NXH7882-2019- AMBULÂNCIA FURGÃO - FORD - TRANSIT UNIVIDA - ANO 2011")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=HYPERLINK("https://www.leilaoonline.net/lote/detalhe/39152", "034")</f>
      </c>
      <c r="B30" s="4" t="s">
        <f>=HYPERLINK("https://www.leilaoonline.net/lote/detalhe/39152", "ACD-0017-2019 - VEICULO MITSUBISHI L200, ANO 2006, 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=HYPERLINK("https://www.leilaoonline.net/lote/detalhe/39151", "035")</f>
      </c>
      <c r="B31" s="4" t="s">
        <f>=HYPERLINK("https://www.leilaoonline.net/lote/detalhe/39151", "ACD-0016-2019 - CARRETA - SR/NOMA SR3E27 RT CG -  ANO: 2000 veja especificações")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=HYPERLINK("https://www.leilaoonline.net/lote/detalhe/39153", "036")</f>
      </c>
      <c r="B32" s="4" t="s">
        <f>=HYPERLINK("https://www.leilaoonline.net/lote/detalhe/39153", "ACD-0018-2019 - CARRETA - SR/NOMA SR3E27 RT CG - ANO: 2001 - veja especificações")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=HYPERLINK("https://www.leilaoonline.net/lote/detalhe/39156", "037")</f>
      </c>
      <c r="B33" s="4" t="s">
        <f>=HYPERLINK("https://www.leilaoonline.net/lote/detalhe/39156", "FAB-MBR-MP24019-2019 - EMPILHADEIRA CATERPILLAR 226B MINI, ANO 2011")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=HYPERLINK("https://www.leilaoonline.net/lote/detalhe/39155", "038")</f>
      </c>
      <c r="B34" s="4" t="s">
        <f>=HYPERLINK("https://www.leilaoonline.net/lote/detalhe/39155", "FAB-EMP15-2019 - EMPILHADEIRA - HYSTER 230HD, ANO0 2003")</f>
      </c>
      <c r="C34" s="4" t="inlineStr">
        <is>
          <t>Vendido</t>
        </is>
      </c>
      <c r="D34" s="4" t="inlineStr">
        <is>
          <t>151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=HYPERLINK("https://www.leilaoonline.net/lote/detalhe/39470", "039")</f>
      </c>
      <c r="B35" s="4" t="s">
        <f>=HYPERLINK("https://www.leilaoonline.net/lote/detalhe/39470", "OIA-073-2019 - 4 TALHAS")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=HYPERLINK("https://www.leilaoonline.net/lote/detalhe/39472", "040")</f>
      </c>
      <c r="B36" s="4" t="s">
        <f>=HYPERLINK("https://www.leilaoonline.net/lote/detalhe/39472", "OIA-071-2019 - 3 ITENS: 1 CABINE de ELEVADOR e 2 CONJ. de ACIONAMENTO DE ELEVADOR")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=HYPERLINK("https://www.leilaoonline.net/lote/detalhe/39160", "041")</f>
      </c>
      <c r="B37" s="4" t="s">
        <f>=HYPERLINK("https://www.leilaoonline.net/lote/detalhe/39160", "CKS-084-2019 - BOMBA CENTRÍFUGA DE POLPA 10/8F AHP R55/A05")</f>
      </c>
      <c r="C37" s="4" t="inlineStr">
        <is>
          <t>Vendido</t>
        </is>
      </c>
      <c r="D37" s="4" t="inlineStr">
        <is>
          <t>21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=HYPERLINK("https://www.leilaoonline.net/lote/detalhe/39396", "042")</f>
      </c>
      <c r="B38" s="4" t="s">
        <f>=HYPERLINK("https://www.leilaoonline.net/lote/detalhe/39396", "ACD-0019-2019 - 6 EQUIP. IND. MAQ. LAVAR/SECAR E OUTROS veja descritivo de itens")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=HYPERLINK("https://www.leilaoonline.net/lote/detalhe/39417", "043")</f>
      </c>
      <c r="B39" s="4" t="s">
        <f>=HYPERLINK("https://www.leilaoonline.net/lote/detalhe/39417", "CD-071-2019 - 265 itens CHAPAS DE DESGATE, MANDIBULA E OUTROS veja desritivo de itens")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=HYPERLINK("https://www.leilaoonline.net/lote/detalhe/39222", "044")</f>
      </c>
      <c r="B40" s="4" t="s">
        <f>=HYPERLINK("https://www.leilaoonline.net/lote/detalhe/39222", "SIS-006-2019 - EMPILHADEIRA - PALETRANS   HIDRÁULICA MANUAL DE VIRAR TAMBOR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=HYPERLINK("https://www.leilaoonline.net/lote/detalhe/39458", "045")</f>
      </c>
      <c r="B41" s="4" t="s">
        <f>=HYPERLINK("https://www.leilaoonline.net/lote/detalhe/39458", "CKS-102-2019- 400 ITENS- ROLAMENTOS DIVERSOS - VEJA DESCRITIVO DE ITENS ")</f>
      </c>
      <c r="C41" s="4" t="inlineStr">
        <is>
          <t>Vendido</t>
        </is>
      </c>
      <c r="D41" s="4" t="inlineStr">
        <is>
          <t>244</t>
        </is>
      </c>
      <c r="E41" s="5" t="inlineStr">
        <is>
          <t>101.000,00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=HYPERLINK("https://www.leilaoonline.net/lote/detalhe/39227", "046")</f>
      </c>
      <c r="B42" s="4" t="s">
        <f>=HYPERLINK("https://www.leilaoonline.net/lote/detalhe/39227", "082-1484-2019 - 102 ITENS DE SUPORTE RODOVIÁRIO - PRATO, TREMONHA E OUTROS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=HYPERLINK("https://www.leilaoonline.net/lote/detalhe/39262", "047")</f>
      </c>
      <c r="B43" s="4" t="s">
        <f>=HYPERLINK("https://www.leilaoonline.net/lote/detalhe/39262", " OIA-029-2019 - 45 ITENS DIVERSOS, VÁLVULA, MANCAL e OUTROS - veja descritivo de itens")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=HYPERLINK("https://www.leilaoonline.net/lote/detalhe/39268", "048")</f>
      </c>
      <c r="B44" s="4" t="s">
        <f>=HYPERLINK("https://www.leilaoonline.net/lote/detalhe/39268", " OIA-039-2019- 06 PÇS, JUNTA COMPONENTE; TIPO: EXPANSAO; MATERIAL: BORRACHA NATURAL, ")</f>
      </c>
      <c r="C44" s="4" t="inlineStr">
        <is>
          <t>Vendido</t>
        </is>
      </c>
      <c r="D44" s="4" t="inlineStr">
        <is>
          <t>3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=HYPERLINK("https://www.leilaoonline.net/lote/detalhe/39259", "049")</f>
      </c>
      <c r="B45" s="4" t="s">
        <f>=HYPERLINK("https://www.leilaoonline.net/lote/detalhe/39259", " OIA-045-2019- 01 PÇA- EIXO PINHAO CJ; TIPO: INTERMEDIARIO; APLICACAO: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=HYPERLINK("https://www.leilaoonline.net/lote/detalhe/39266", "050")</f>
      </c>
      <c r="B46" s="4" t="s">
        <f>=HYPERLINK("https://www.leilaoonline.net/lote/detalhe/39266", " OIA-046-2019 - 01 PÇA- EIXO PINHAO CJ; TIPO: INTERMEDIARIO; APLICACAO: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=HYPERLINK("https://www.leilaoonline.net/lote/detalhe/39256", "051")</f>
      </c>
      <c r="B47" s="4" t="s">
        <f>=HYPERLINK("https://www.leilaoonline.net/lote/detalhe/39256", " OIA-047-2019- 01 PCA- EIXO PINHAO CJ; TIPO: INTERMEDIARIO; APLICACAO: REDUTOR")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=HYPERLINK("https://www.leilaoonline.net/lote/detalhe/39264", "052")</f>
      </c>
      <c r="B48" s="4" t="s">
        <f>=HYPERLINK("https://www.leilaoonline.net/lote/detalhe/39264", " OIA-050-2019- 02 PÇS,CILINDRO COMPONENTE; TIPO: HIDRAULICO;")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=HYPERLINK("https://www.leilaoonline.net/lote/detalhe/39225", "053")</f>
      </c>
      <c r="B49" s="4" t="s">
        <f>=HYPERLINK("https://www.leilaoonline.net/lote/detalhe/39225", "082-1471-2019 - 600 - ITENS DIVERSOS: CORREIAS MANGUEIRAS E OUTROS veja descritivo de itens")</f>
      </c>
      <c r="C49" s="4" t="inlineStr">
        <is>
          <t>Vendido</t>
        </is>
      </c>
      <c r="D49" s="4" t="inlineStr">
        <is>
          <t>3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=HYPERLINK("https://www.leilaoonline.net/lote/detalhe/39250", "054")</f>
      </c>
      <c r="B50" s="4" t="s">
        <f>=HYPERLINK("https://www.leilaoonline.net/lote/detalhe/39250", " S11D-003-2019-  24 PÇS- PARTES DE BRITADOR,MANTO; APLICACAO: BRITADOR CH660")</f>
      </c>
      <c r="C50" s="4" t="inlineStr">
        <is>
          <t>Não vendido</t>
        </is>
      </c>
      <c r="D50" s="4" t="inlineStr">
        <is>
          <t>38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=HYPERLINK("https://www.leilaoonline.net/lote/detalhe/39397", "055")</f>
      </c>
      <c r="B51" s="4" t="s">
        <f>=HYPERLINK("https://www.leilaoonline.net/lote/detalhe/39397", "CD-028-2019 - 140 ITENS PINHÃO EIXO E OUTROS veja descritivo de itens")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=HYPERLINK("https://www.leilaoonline.net/lote/detalhe/39398", "056")</f>
      </c>
      <c r="B52" s="4" t="s">
        <f>=HYPERLINK("https://www.leilaoonline.net/lote/detalhe/39398", "CD-029-2019 - 100 peças e 6 mts LENCOL E BORRACHA  veja descritivo de itens")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=HYPERLINK("https://www.leilaoonline.net/lote/detalhe/39253", "057")</f>
      </c>
      <c r="B53" s="4" t="s">
        <f>=HYPERLINK("https://www.leilaoonline.net/lote/detalhe/39253", " OIA-049-2019- 02 PÇS, CILINDRO COMPONENTE; TIPO: HIDRAULICO; MATERIAL: ACO CARBONO")</f>
      </c>
      <c r="C53" s="4" t="inlineStr">
        <is>
          <t>Vendido</t>
        </is>
      </c>
      <c r="D53" s="4" t="inlineStr">
        <is>
          <t>5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=HYPERLINK("https://www.leilaoonline.net/lote/detalhe/39261", "058")</f>
      </c>
      <c r="B54" s="4" t="s">
        <f>=HYPERLINK("https://www.leilaoonline.net/lote/detalhe/39261", " OIA-048-2019 - 65 ITENS DIVERSOS, CILINDRO,HASTE e OUTROS - veja descritivo de itens")</f>
      </c>
      <c r="C54" s="4" t="inlineStr">
        <is>
          <t>Vendido</t>
        </is>
      </c>
      <c r="D54" s="4" t="inlineStr">
        <is>
          <t>19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=HYPERLINK("https://www.leilaoonline.net/lote/detalhe/39159", "059")</f>
      </c>
      <c r="B55" s="4" t="s">
        <f>=HYPERLINK("https://www.leilaoonline.net/lote/detalhe/39159", "082-1455-2019 - ESMERIL DE COLUNA, ANO 2011")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=HYPERLINK("https://www.leilaoonline.net/lote/detalhe/39229", "060")</f>
      </c>
      <c r="B56" s="4" t="s">
        <f>=HYPERLINK("https://www.leilaoonline.net/lote/detalhe/39229", " SLS-MROZIPI-006-2019 -LÃ DE ROCHA (CENTRIFUGADORES, INCLUINDO OS SECADORES CENTRIFUGOS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=HYPERLINK("https://www.leilaoonline.net/lote/detalhe/39241", "061")</f>
      </c>
      <c r="B57" s="4" t="s">
        <f>=HYPERLINK("https://www.leilaoonline.net/lote/detalhe/39241", " SLS-MRO-070-2019 -119 ITENS DIVERSOS, GUARDA, TUBO,GUIA e OUTROS - veja descritivo de itens")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=HYPERLINK("https://www.leilaoonline.net/lote/detalhe/39242", "062")</f>
      </c>
      <c r="B58" s="4" t="s">
        <f>=HYPERLINK("https://www.leilaoonline.net/lote/detalhe/39242", " SLS-MRO-069-2019-APROX. 380 MTS.CORREIA TRANS 14MM 6MM 2200MM")</f>
      </c>
      <c r="C58" s="4" t="inlineStr">
        <is>
          <t>Vendido</t>
        </is>
      </c>
      <c r="D58" s="4" t="inlineStr">
        <is>
          <t>17</t>
        </is>
      </c>
      <c r="E58" s="5" t="inlineStr">
        <is>
          <t>30.100,00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=HYPERLINK("https://www.leilaoonline.net/lote/detalhe/39245", "063")</f>
      </c>
      <c r="B59" s="4" t="s">
        <f>=HYPERLINK("https://www.leilaoonline.net/lote/detalhe/39245", " SLS-MRO-067-2019-APROX. 214 MTS. CORREIA TRANSPORTADORA; TIPO: ABERTA veja especificações")</f>
      </c>
      <c r="C59" s="4" t="inlineStr">
        <is>
          <t>Vendido</t>
        </is>
      </c>
      <c r="D59" s="4" t="inlineStr">
        <is>
          <t>28</t>
        </is>
      </c>
      <c r="E59" s="5" t="inlineStr">
        <is>
          <t>10.050,00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=HYPERLINK("https://www.leilaoonline.net/lote/detalhe/39234", "064")</f>
      </c>
      <c r="B60" s="4" t="s">
        <f>=HYPERLINK("https://www.leilaoonline.net/lote/detalhe/39234", " SLS-MRO-066-2019-6495 ITENS - BOBINA, ARRUELA  e OUTROS - veja descritivo de itens")</f>
      </c>
      <c r="C60" s="4" t="inlineStr">
        <is>
          <t>Vendido</t>
        </is>
      </c>
      <c r="D60" s="4" t="inlineStr">
        <is>
          <t>5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=HYPERLINK("https://www.leilaoonline.net/lote/detalhe/39246", "067")</f>
      </c>
      <c r="B61" s="4" t="s">
        <f>=HYPERLINK("https://www.leilaoonline.net/lote/detalhe/39246", " SLS-MRO-062-2019 - 49 itens, BOMBA,EIXO e OUTROS veja descritivo de itens")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=HYPERLINK("https://www.leilaoonline.net/lote/detalhe/39237", "068")</f>
      </c>
      <c r="B62" s="4" t="s">
        <f>=HYPERLINK("https://www.leilaoonline.net/lote/detalhe/39237", " SLS-MRO-049-2019-1249 itens ROLAMENTO, FUSIVEL ESCOVA e OUTROS - veja descritivo de itens")</f>
      </c>
      <c r="C62" s="4" t="inlineStr">
        <is>
          <t>Vendido</t>
        </is>
      </c>
      <c r="D62" s="4" t="inlineStr">
        <is>
          <t>14</t>
        </is>
      </c>
      <c r="E62" s="5" t="inlineStr">
        <is>
          <t>1.600,00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=HYPERLINK("https://www.leilaoonline.net/lote/detalhe/39247", "069")</f>
      </c>
      <c r="B63" s="4" t="s">
        <f>=HYPERLINK("https://www.leilaoonline.net/lote/detalhe/39247", " SLS-EQ-041-2019 - 03 CÂMERAS DIGITAL SONY CYBER-SHOT- 14.1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=HYPERLINK("https://www.leilaoonline.net/lote/detalhe/39233", "070")</f>
      </c>
      <c r="B64" s="4" t="s">
        <f>=HYPERLINK("https://www.leilaoonline.net/lote/detalhe/39233", " SLB-065-2019 - 247 ITENS Cx COMPON; HIDROCICLONE, BORRACHA E OUTROS - veja descritivo de itens")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=HYPERLINK("https://www.leilaoonline.net/lote/detalhe/39235", "071")</f>
      </c>
      <c r="B65" s="4" t="s">
        <f>=HYPERLINK("https://www.leilaoonline.net/lote/detalhe/39235", " SLB-063-2019 - 49 ITENS - VALVULA GUILHOTINA,PARTES E PECAS EQUIPAMENTOS DIVERSOS")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=HYPERLINK("https://www.leilaoonline.net/lote/detalhe/39244", "072")</f>
      </c>
      <c r="B66" s="4" t="s">
        <f>=HYPERLINK("https://www.leilaoonline.net/lote/detalhe/39244", " SLB-062-2019 - 1636 ITENS, CURVA c/ rosca 90°, ESPAÇADOR e OUTROS - veja descritivo de itens")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=HYPERLINK("https://www.leilaoonline.net/lote/detalhe/39238", "073")</f>
      </c>
      <c r="B67" s="4" t="s">
        <f>=HYPERLINK("https://www.leilaoonline.net/lote/detalhe/39238", " SLB-060-2019 - 152 itens, PISTÃO, TRANSDUTOR e OUTROS - veja descritivo de itens")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=HYPERLINK("https://www.leilaoonline.net/lote/detalhe/39243", "074")</f>
      </c>
      <c r="B68" s="4" t="s">
        <f>=HYPERLINK("https://www.leilaoonline.net/lote/detalhe/39243", " SLB-058-2019  - 980 itens, PARAFUSO, BUCHA COMPONENTE e OUTROS - veja descritivo de itens")</f>
      </c>
      <c r="C68" s="4" t="inlineStr">
        <is>
          <t>Vendido</t>
        </is>
      </c>
      <c r="D68" s="4" t="inlineStr">
        <is>
          <t>3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=HYPERLINK("https://www.leilaoonline.net/lote/detalhe/39231", "075")</f>
      </c>
      <c r="B69" s="4" t="s">
        <f>=HYPERLINK("https://www.leilaoonline.net/lote/detalhe/39231", " SLB-056-2019 - 239 itens MANGUEIRA, ELEMENTO FILTRO e OUTROS - veja descritivo de itens")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=HYPERLINK("https://www.leilaoonline.net/lote/detalhe/39249", "076")</f>
      </c>
      <c r="B70" s="4" t="s">
        <f>=HYPERLINK("https://www.leilaoonline.net/lote/detalhe/39249", " SLB-055-2019- 02 PÇS - CILINDROS CONJUNTO LATERAL; APLICACAO: PENEIRA MF12X24LH")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=HYPERLINK("https://www.leilaoonline.net/lote/detalhe/39239", "077")</f>
      </c>
      <c r="B71" s="4" t="s">
        <f>=HYPERLINK("https://www.leilaoonline.net/lote/detalhe/39239", " SLB-054-2019- 03 PÇS- FILTRO AR; APLICACAO: ESCAVADEIRA 7495HD; 141269")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=HYPERLINK("https://www.leilaoonline.net/lote/detalhe/39236", "078")</f>
      </c>
      <c r="B72" s="4" t="s">
        <f>=HYPERLINK("https://www.leilaoonline.net/lote/detalhe/39236", " SLB-052-2019- 17 PÇS-BASE COMPONENTE; TIPO: SUPORTE, CONJUNTO COMPONENTE; TIPO: VEDACAO")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=HYPERLINK("https://www.leilaoonline.net/lote/detalhe/39251", "079")</f>
      </c>
      <c r="B73" s="4" t="s">
        <f>=HYPERLINK("https://www.leilaoonline.net/lote/detalhe/39251", " SLB-051-2019- 06 itens,CILINDRO COMPONENTE; TIPO: ACIONAMENTO,ENGRENAGEM COMPONENTE; 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=HYPERLINK("https://www.leilaoonline.net/lote/detalhe/39252", "080")</f>
      </c>
      <c r="B74" s="4" t="s">
        <f>=HYPERLINK("https://www.leilaoonline.net/lote/detalhe/39252", " S11D-009-2019- 19 PÇS - BRITADOR PARTES E PECAS - CONCAVO")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10.900,00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=HYPERLINK("https://www.leilaoonline.net/lote/detalhe/39248", "081")</f>
      </c>
      <c r="B75" s="4" t="s">
        <f>=HYPERLINK("https://www.leilaoonline.net/lote/detalhe/39248", " S11D-004-2019 - 600 itens, LAMINA RASPADORAS DIVERSAS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=HYPERLINK("https://www.leilaoonline.net/lote/detalhe/39257", "083")</f>
      </c>
      <c r="B76" s="4" t="s">
        <f>=HYPERLINK("https://www.leilaoonline.net/lote/detalhe/39257", " PIC-160-2019 - 213 itens, INTERRUPTOR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=HYPERLINK("https://www.leilaoonline.net/lote/detalhe/39254", "084")</f>
      </c>
      <c r="B77" s="4" t="s">
        <f>=HYPERLINK("https://www.leilaoonline.net/lote/detalhe/39254", " OIA-056-2019 - 425 itens DIVERSOS, MEDIDOR ,PASTILHA  E OUTROS - 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=HYPERLINK("https://www.leilaoonline.net/lote/detalhe/39269", "085")</f>
      </c>
      <c r="B78" s="4" t="s">
        <f>=HYPERLINK("https://www.leilaoonline.net/lote/detalhe/39269", " OIA-055-2019- 04 PÇS- SENSOR;  MATERIAL: ALUMINIO FUNDIDO; APLICACAO: QUEIMADOR FORNO;")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=HYPERLINK("https://www.leilaoonline.net/lote/detalhe/39260", "086")</f>
      </c>
      <c r="B79" s="4" t="s">
        <f>=HYPERLINK("https://www.leilaoonline.net/lote/detalhe/39260", " OIA-054-2019 - 20 itens SENSOR ÓPTICO;E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=HYPERLINK("https://www.leilaoonline.net/lote/detalhe/39412", "086")</f>
      </c>
      <c r="B80" s="4" t="s">
        <f>=HYPERLINK("https://www.leilaoonline.net/lote/detalhe/39412", "CD-039-2019 - 19 PARTES E PECAS; PASTILHA  veja especificação")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=HYPERLINK("https://www.leilaoonline.net/lote/detalhe/39418", "087")</f>
      </c>
      <c r="B81" s="4" t="s">
        <f>=HYPERLINK("https://www.leilaoonline.net/lote/detalhe/39418", "CD-072-2019 - 36 POLIAS E COMPONENTES veja descritivo de itens")</f>
      </c>
      <c r="C81" s="4" t="inlineStr">
        <is>
          <t>Vendido</t>
        </is>
      </c>
      <c r="D81" s="4" t="inlineStr">
        <is>
          <t>4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=HYPERLINK("https://www.leilaoonline.net/lote/detalhe/39419", "088")</f>
      </c>
      <c r="B82" s="4" t="s">
        <f>=HYPERLINK("https://www.leilaoonline.net/lote/detalhe/39419", "CD-073-2019 - 124 itens  EIXO, CORREIRA E OUTROS veja descritivo de itens")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=HYPERLINK("https://www.leilaoonline.net/lote/detalhe/39421", "089")</f>
      </c>
      <c r="B83" s="4" t="s">
        <f>=HYPERLINK("https://www.leilaoonline.net/lote/detalhe/39421", "CD-074-2019 - 60 itens RODAS,POLIAS E OUTROS veja descritivo de itens")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=HYPERLINK("https://www.leilaoonline.net/lote/detalhe/39435", "090")</f>
      </c>
      <c r="B84" s="4" t="s">
        <f>=HYPERLINK("https://www.leilaoonline.net/lote/detalhe/39435", "CD-077-2019 - 140 itens EQUIPAMENTOS PARA MAQ. CAT. Veja descritivo de itens")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=HYPERLINK("https://www.leilaoonline.net/lote/detalhe/39437", "091")</f>
      </c>
      <c r="B85" s="4" t="s">
        <f>=HYPERLINK("https://www.leilaoonline.net/lote/detalhe/39437", "CKS-099-2019 - 12 DISJUNTOR SCHNEIDR EVOLIS 4.16 KV veja especificações")</f>
      </c>
      <c r="C85" s="4" t="inlineStr">
        <is>
          <t>Não vendido</t>
        </is>
      </c>
      <c r="D85" s="4" t="inlineStr">
        <is>
          <t>84</t>
        </is>
      </c>
      <c r="E85" s="5" t="inlineStr">
        <is>
          <t>47.500,00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=HYPERLINK("https://www.leilaoonline.net/lote/detalhe/39436", "092")</f>
      </c>
      <c r="B86" s="4" t="s">
        <f>=HYPERLINK("https://www.leilaoonline.net/lote/detalhe/39436", "CKS-098-2019 - 85 APARELHO DE TELEFONE SIEMENS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=HYPERLINK("https://www.leilaoonline.net/lote/detalhe/39265", "093")</f>
      </c>
      <c r="B87" s="4" t="s">
        <f>=HYPERLINK("https://www.leilaoonline.net/lote/detalhe/39265", " OIA-043-2019 -14 itens, TRANSDUTOR COMPONENTE, PRESSÃO; e OUTROS - veja descritivo")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=HYPERLINK("https://www.leilaoonline.net/lote/detalhe/39434", "094")</f>
      </c>
      <c r="B88" s="4" t="s">
        <f>=HYPERLINK("https://www.leilaoonline.net/lote/detalhe/39434", "CD-075-2019 - 330 itens GRADES, TELAS e OUTROS  veja descritivo de itens")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=HYPERLINK("https://www.leilaoonline.net/lote/detalhe/39255", "095")</f>
      </c>
      <c r="B89" s="4" t="s">
        <f>=HYPERLINK("https://www.leilaoonline.net/lote/detalhe/39255", " OIA-038-2019 - 08 ITENS, JUNTA COMPONENTE; CONEXÃO COMPONENTE E OUTROS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=HYPERLINK("https://www.leilaoonline.net/lote/detalhe/39258", "096")</f>
      </c>
      <c r="B90" s="4" t="s">
        <f>=HYPERLINK("https://www.leilaoonline.net/lote/detalhe/39258", " OIA-035-2019- 03 PÇS, SILENCIADOR COMPONENTE; TIPO: FILTRO; MATERIAL: ACO CARBONO")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=HYPERLINK("https://www.leilaoonline.net/lote/detalhe/39267", "097")</f>
      </c>
      <c r="B91" s="4" t="s">
        <f>=HYPERLINK("https://www.leilaoonline.net/lote/detalhe/39267", " OIA-021-2019- 96 itens, MANOMETRO, TERMOSTATO E OUTROS - veja descritivo de itens")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=HYPERLINK("https://www.leilaoonline.net/lote/detalhe/39263", "098")</f>
      </c>
      <c r="B92" s="4" t="s">
        <f>=HYPERLINK("https://www.leilaoonline.net/lote/detalhe/39263", " OIA-026-2019 - 15 ITENS DIVERSOS, VÁLVULA, TIPO: GAVETA, REGULADOR e OUTROS - veja descritivo de itens")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=HYPERLINK("https://www.leilaoonline.net/lote/detalhe/39422", "099")</f>
      </c>
      <c r="B93" s="4" t="s">
        <f>=HYPERLINK("https://www.leilaoonline.net/lote/detalhe/39422", " MUT-014-2019- 03 PÇS, DESKTOP WORKSTATION Z600, PROJETHOR VPL")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=HYPERLINK("https://www.leilaoonline.net/lote/detalhe/39429", "100")</f>
      </c>
      <c r="B94" s="4" t="s">
        <f>=HYPERLINK("https://www.leilaoonline.net/lote/detalhe/39429", " MUT-013-2019 - 03 PÇS, PURIFICADOR DE ÁGUAS, PORTA DE VIDRO TEMPERADO - veja descritivo de itens")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=HYPERLINK("https://www.leilaoonline.net/lote/detalhe/39428", "101")</f>
      </c>
      <c r="B95" s="4" t="s">
        <f>=HYPERLINK("https://www.leilaoonline.net/lote/detalhe/39428", " MUT-011-2019 - 18 ITENS- MESAS ESCRITÓRIO, CADEIRAS E GAVETEIROS - veja descritivo de itens")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=HYPERLINK("https://www.leilaoonline.net/lote/detalhe/39432", "102")</f>
      </c>
      <c r="B96" s="4" t="s">
        <f>=HYPERLINK("https://www.leilaoonline.net/lote/detalhe/39432",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=HYPERLINK("https://www.leilaoonline.net/lote/detalhe/39425", "103")</f>
      </c>
      <c r="B97" s="4" t="s">
        <f>=HYPERLINK("https://www.leilaoonline.net/lote/detalhe/39425", " MCR-213-2019 -1.050 ITENS DIVERSOS, DISCO DE FREIO, CILINDRO; MANÔMETRO e OUTROS - veja descritivo de itens")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=HYPERLINK("https://www.leilaoonline.net/lote/detalhe/39427", "104")</f>
      </c>
      <c r="B98" s="4" t="s">
        <f>=HYPERLINK("https://www.leilaoonline.net/lote/detalhe/39427", " MCR-210-2019- 09 PÇS- CILINDRO DA REDUZIDA;1345149;SCANIA, ATUADOR Nº 3408326 24V WT 30000 PR 35866")</f>
      </c>
      <c r="C98" s="4" t="inlineStr">
        <is>
          <t>Vendido</t>
        </is>
      </c>
      <c r="D98" s="4" t="inlineStr">
        <is>
          <t>7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=HYPERLINK("https://www.leilaoonline.net/lote/detalhe/39431", "105")</f>
      </c>
      <c r="B99" s="4" t="s">
        <f>=HYPERLINK("https://www.leilaoonline.net/lote/detalhe/39431", " MCR-208-2019 - 480 ITENS DIVERSOS, CORREIAS V, IMPULSOR, CATERPILLAR 243827 - veja descritivo de itens")</f>
      </c>
      <c r="C99" s="4" t="inlineStr">
        <is>
          <t>Vendido</t>
        </is>
      </c>
      <c r="D99" s="4" t="inlineStr">
        <is>
          <t>4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=HYPERLINK("https://www.leilaoonline.net/lote/detalhe/39430", "106")</f>
      </c>
      <c r="B100" s="4" t="s">
        <f>=HYPERLINK("https://www.leilaoonline.net/lote/detalhe/39430", " MCR-200-2019 -512 ITENS DIVERSOS, TAMPA TRASEIRA P/MOTOR DIVERSOS E OUTROS -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=HYPERLINK("https://www.leilaoonline.net/lote/detalhe/39426", "107")</f>
      </c>
      <c r="B101" s="4" t="s">
        <f>=HYPERLINK("https://www.leilaoonline.net/lote/detalhe/39426", " MCR-199-2019 - 1.638 ITENS DIVERSOS, RETENTORES, GAXETA, ANÉIS E OUTROS - veja descritivo de itens")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=HYPERLINK("https://www.leilaoonline.net/lote/detalhe/39423", "108")</f>
      </c>
      <c r="B102" s="4" t="s">
        <f>=HYPERLINK("https://www.leilaoonline.net/lote/detalhe/39423", " MCR-188-2019 - 20 PÇS- PLACA DE DESGASTE EM BORRACHA DE ALTA 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=HYPERLINK("https://www.leilaoonline.net/lote/detalhe/39416", "109")</f>
      </c>
      <c r="B103" s="4" t="s">
        <f>=HYPERLINK("https://www.leilaoonline.net/lote/detalhe/39416", "CD-066-2019 - 190 itens TELAS veja descrito de itens")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=HYPERLINK("https://www.leilaoonline.net/lote/detalhe/39270", "110")</f>
      </c>
      <c r="B104" s="4" t="s">
        <f>=HYPERLINK("https://www.leilaoonline.net/lote/detalhe/39270", "082-1485-2019 - 380 ITENS DIVERSOS THERMORESISTENCIA, PARAF. E OUTROS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=HYPERLINK("https://www.leilaoonline.net/lote/detalhe/39411", "111")</f>
      </c>
      <c r="B105" s="4" t="s">
        <f>=HYPERLINK("https://www.leilaoonline.net/lote/detalhe/39411", "CD-035-2019 - 2 PINHAO MAGNÉTICO INBRAS veja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=HYPERLINK("https://www.leilaoonline.net/lote/detalhe/39413", "112")</f>
      </c>
      <c r="B106" s="4" t="s">
        <f>=HYPERLINK("https://www.leilaoonline.net/lote/detalhe/39413", "CD-042-2019 - 380 PARTES E PEÇAS e 3100 metros: CABOS, ENGRENAGEM..veja descritivo de itens")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=HYPERLINK("https://www.leilaoonline.net/lote/detalhe/39414", "113")</f>
      </c>
      <c r="B107" s="4" t="s">
        <f>=HYPERLINK("https://www.leilaoonline.net/lote/detalhe/39414", "CD-046-2019 - 240 ITENS JUNTAS E VEDAÇÃO veja descritivo de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=HYPERLINK("https://www.leilaoonline.net/lote/detalhe/39271", "115")</f>
      </c>
      <c r="B108" s="4" t="s">
        <f>=HYPERLINK("https://www.leilaoonline.net/lote/detalhe/39271", "ACD-0014-2019 - 5 TELEVISOR DE 29 POLEGADAS TELA PLANA SLIM veja descritivo de itens")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=HYPERLINK("https://www.leilaoonline.net/lote/detalhe/39158", "116")</f>
      </c>
      <c r="B109" s="4" t="s">
        <f>=HYPERLINK("https://www.leilaoonline.net/lote/detalhe/39158", "082-1454-2019  -24 TELEFONE SIEMENS - 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=HYPERLINK("https://www.leilaoonline.net/lote/detalhe/39143", "117")</f>
      </c>
      <c r="B110" s="4" t="s">
        <f>=HYPERLINK("https://www.leilaoonline.net/lote/detalhe/39143", "082-1453-2019 - 5 APARELHO TELEF DIGITAL, SIEMENS; MODELO OTPOINT ADVANCE 500 ADV; ANO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=HYPERLINK("https://www.leilaoonline.net/lote/detalhe/39433", "118")</f>
      </c>
      <c r="B111" s="4" t="s">
        <f>=HYPERLINK("https://www.leilaoonline.net/lote/detalhe/39433", " MUT-015-2019- 01 CONDICIONADOR DE AR SPLIT DE 9000 BTUS 220V- LOC. NOVA LIMA / MG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=HYPERLINK("https://www.leilaoonline.net/lote/detalhe/39424", "119")</f>
      </c>
      <c r="B112" s="4" t="s">
        <f>=HYPERLINK("https://www.leilaoonline.net/lote/detalhe/39424", " MCR-178-2019 - 270 itens MANGUEIRA MT HIDRÁULICA MONTADA e OUTROS - veja descritivo de itens")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=HYPERLINK("https://www.leilaoonline.net/lote/detalhe/39438", "120")</f>
      </c>
      <c r="B113" s="4" t="s">
        <f>=HYPERLINK("https://www.leilaoonline.net/lote/detalhe/39438", "ITA-106-2019-02 PÇS  REDUÇÃO CONCÊNTRICA, AMORTECEDOR DE VIBRAÇÃO")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=HYPERLINK("https://www.leilaoonline.net/lote/detalhe/39439", "121")</f>
      </c>
      <c r="B114" s="4" t="s">
        <f>=HYPERLINK("https://www.leilaoonline.net/lote/detalhe/39439", "GOV-056-2019 - 85 itens ELEMENTO FILT FLUID, CONJUNTO ROTATIVO e OUTROS - veja descritivo")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=HYPERLINK("https://www.leilaoonline.net/lote/detalhe/39440", "122")</f>
      </c>
      <c r="B115" s="4" t="s">
        <f>=HYPERLINK("https://www.leilaoonline.net/lote/detalhe/39440", "GOV-053-2019 - 1400 itens, ACOPLAMENTO, MANGUEIRA e OUTROS - veja descritivo de itens")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=HYPERLINK("https://www.leilaoonline.net/lote/detalhe/39441", "123")</f>
      </c>
      <c r="B116" s="4" t="s">
        <f>=HYPERLINK("https://www.leilaoonline.net/lote/detalhe/39441", "GOV-052-2019 - 50 itensFILTRO FLUIDO, FUSÍVEL CORRENTE NOMINAL - veja descritivo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=HYPERLINK("https://www.leilaoonline.net/lote/detalhe/39442", "124")</f>
      </c>
      <c r="B117" s="4" t="s">
        <f>=HYPERLINK("https://www.leilaoonline.net/lote/detalhe/39442", "GOV-051-2019-02 PÇS- CABOS APLICACAO: CAMINHAO")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=HYPERLINK("https://www.leilaoonline.net/lote/detalhe/39443", "125")</f>
      </c>
      <c r="B118" s="4" t="s">
        <f>=HYPERLINK("https://www.leilaoonline.net/lote/detalhe/39443", "GOV-050-2019- 641 ITENS DIVERSOS- BOTAO COMPONENTE; TIPO: DIGITAL, REGULADOR COMPONENTE E OUTROS- VEJA DESCRITIVO DE ITENS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=HYPERLINK("https://www.leilaoonline.net/lote/detalhe/39445", "126")</f>
      </c>
      <c r="B119" s="4" t="s">
        <f>=HYPERLINK("https://www.leilaoonline.net/lote/detalhe/39445", "GOV-048-2019- 01 RODA COMPONENTE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=HYPERLINK("https://www.leilaoonline.net/lote/detalhe/39448", "127")</f>
      </c>
      <c r="B120" s="4" t="s">
        <f>=HYPERLINK("https://www.leilaoonline.net/lote/detalhe/39448", "GOV-047-2019- 28 PÇS- TIRANTE COMPONENTE, PORCAS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=HYPERLINK("https://www.leilaoonline.net/lote/detalhe/39453", "128")</f>
      </c>
      <c r="B121" s="4" t="s">
        <f>=HYPERLINK("https://www.leilaoonline.net/lote/detalhe/39453", "CPBS-013-2019- 77 ITENS DIVERSOS - ANTENA TRANSMISSORA, PLUGUE COMPETENTE E OUTROS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=HYPERLINK("https://www.leilaoonline.net/lote/detalhe/39454", "129")</f>
      </c>
      <c r="B122" s="4" t="s">
        <f>=HYPERLINK("https://www.leilaoonline.net/lote/detalhe/39454", "CPBS-012-2019- 25 itens CAIXA ROLAMENTO, CHAPA COMPONENTE E OUTROS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=HYPERLINK("https://www.leilaoonline.net/lote/detalhe/39455", "130")</f>
      </c>
      <c r="B123" s="4" t="s">
        <f>=HYPERLINK("https://www.leilaoonline.net/lote/detalhe/39455", "CKS-MRO-097-2019-1587 ITENS DIVERSOS- RETENTOR VEDAÇÃO, BOBINA COMPONENTE, ANEL COMP. E OUTROS - VEJA DESCRITIVO DE ITENS 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=HYPERLINK("https://www.leilaoonline.net/lote/detalhe/39456", "131")</f>
      </c>
      <c r="B124" s="4" t="s">
        <f>=HYPERLINK("https://www.leilaoonline.net/lote/detalhe/39456", "CKS-MRO-096-2019- 23 ITENS DIVERSOS- CUBO RODA, RADIADOR, SUSPENSÃO DIANTEIRA E OUTROS- VEJA DESCRITIVO DE ITENS 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6.700,00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=HYPERLINK("https://www.leilaoonline.net/lote/detalhe/39457", "132")</f>
      </c>
      <c r="B125" s="4" t="s">
        <f>=HYPERLINK("https://www.leilaoonline.net/lote/detalhe/39457", "CKS-MRO-088-2019- 1374 ITENS DIVERSOS,REPARO COMPONENTE, ANEL DISTANCIADOR E OUTROS- VEJA DESCRITIVO DE ITENS ")</f>
      </c>
      <c r="C125" s="4" t="inlineStr">
        <is>
          <t>Vendido</t>
        </is>
      </c>
      <c r="D125" s="4" t="inlineStr">
        <is>
          <t>22</t>
        </is>
      </c>
      <c r="E125" s="5" t="inlineStr">
        <is>
          <t>2.400,00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=HYPERLINK("https://www.leilaoonline.net/lote/detalhe/39224", "133")</f>
      </c>
      <c r="B126" s="4" t="s">
        <f>=HYPERLINK("https://www.leilaoonline.net/lote/detalhe/39224", "SLS-EQ-047-2019 - WHITING CORP 50T-MB-MX-212/001 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=HYPERLINK("https://www.leilaoonline.net/lote/detalhe/39459", "134")</f>
      </c>
      <c r="B127" s="4" t="s">
        <f>=HYPERLINK("https://www.leilaoonline.net/lote/detalhe/39459", "CKS-101-2019-220 ITENS- ROLAMENTOS DIVERSOS - VEJA DESCRITIVO DE ITENS ")</f>
      </c>
      <c r="C127" s="4" t="inlineStr">
        <is>
          <t>Vendido</t>
        </is>
      </c>
      <c r="D127" s="4" t="inlineStr">
        <is>
          <t>98</t>
        </is>
      </c>
      <c r="E127" s="5" t="inlineStr">
        <is>
          <t>35.700,00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=HYPERLINK("https://www.leilaoonline.net/lote/detalhe/39482", "135")</f>
      </c>
      <c r="B128" s="4" t="s">
        <f>=HYPERLINK("https://www.leilaoonline.net/lote/detalhe/39482", "ACD-0013-2019-04 pçs- LIXADEIRA ANG; 7P; 220V; BOSCH, Ano 2013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=HYPERLINK("https://www.leilaoonline.net/lote/detalhe/39483", "136")</f>
      </c>
      <c r="B129" s="4" t="s">
        <f>=HYPERLINK("https://www.leilaoonline.net/lote/detalhe/39483", "CD-061-2019 - 143 ITENS DIVERSOS- ELEMENTO FILTRO FLUIDO, BICO COMPONENTE E OUTROS- VEJA DESCRITIVO DE ITENS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=HYPERLINK("https://www.leilaoonline.net/lote/detalhe/39484", "137")</f>
      </c>
      <c r="B130" s="4" t="s">
        <f>=HYPERLINK("https://www.leilaoonline.net/lote/detalhe/39484", "CKS-MRO-104-2019 - 900 itens - ROLAMENTO, TUBO METÁLICO e OUTROS - veja descritivo de itens")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=HYPERLINK("https://www.leilaoonline.net/lote/detalhe/39485", "138")</f>
      </c>
      <c r="B131" s="4" t="s">
        <f>=HYPERLINK("https://www.leilaoonline.net/lote/detalhe/39485", "GOV-049-2019 - 270 ITENS DIVERSOS-MANGUEIRA METALICA,VALVULA COMPONENTE E OUTROS-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=HYPERLINK("https://www.leilaoonline.net/lote/detalhe/39486", "139")</f>
      </c>
      <c r="B132" s="4" t="s">
        <f>=HYPERLINK("https://www.leilaoonline.net/lote/detalhe/39486", "GOV-054-2019-46 ITENS- MESAS DE REFEITÓRIO , CADEIRAS DIVERSAS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=HYPERLINK("https://www.leilaoonline.net/lote/detalhe/39487", "140")</f>
      </c>
      <c r="B133" s="4" t="s">
        <f>=HYPERLINK("https://www.leilaoonline.net/lote/detalhe/39487", "GOV-055-2019 - 24 ITENS DIVERSOS- CADEIRAS DE ESCRITORIO, GAVETEIROS E OUTROS - VEJA DESCRITIVO DE ITENS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=HYPERLINK("https://www.leilaoonline.net/lote/detalhe/39488", "141")</f>
      </c>
      <c r="B134" s="4" t="s">
        <f>=HYPERLINK("https://www.leilaoonline.net/lote/detalhe/39488", "MCR-194-2019- 1873 ITENS- GANCHO;TRAVA;PENEIRAS, RASPADOR 6630181 SIMPLEX")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=HYPERLINK("https://www.leilaoonline.net/lote/detalhe/39489", "142")</f>
      </c>
      <c r="B135" s="4" t="s">
        <f>=HYPERLINK("https://www.leilaoonline.net/lote/detalhe/39489", "MUT-012-2019-03 PÇS- Outras Centrais Autom Computaçao Pacote - Tablet Intermec - Modelo CK3A1")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=HYPERLINK("https://www.leilaoonline.net/lote/detalhe/39490", "143")</f>
      </c>
      <c r="B136" s="4" t="s">
        <f>=HYPERLINK("https://www.leilaoonline.net/lote/detalhe/39490", "OIA-015-2019- 04 PÇS - ACCESS POINT CISCO AIRONET 1140")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=HYPERLINK("https://www.leilaoonline.net/lote/detalhe/39491", "144")</f>
      </c>
      <c r="B137" s="4" t="s">
        <f>=HYPERLINK("https://www.leilaoonline.net/lote/detalhe/39491", "OIA-019-2019- 05 PÇS- BOMBAS PARA ABASTECIMENTO DE COMBUSTÍVEL")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=HYPERLINK("https://www.leilaoonline.net/lote/detalhe/39492", "145")</f>
      </c>
      <c r="B138" s="4" t="s">
        <f>=HYPERLINK("https://www.leilaoonline.net/lote/detalhe/39492", "OIA-020-2019- 04 PÇS SWITCH CORE")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=HYPERLINK("https://www.leilaoonline.net/lote/detalhe/39493", "146")</f>
      </c>
      <c r="B139" s="4" t="s">
        <f>=HYPERLINK("https://www.leilaoonline.net/lote/detalhe/39493", "OIA-027-2019-37 ITENS DIVERSOS, VALVULA COMPONENTE, CAMARA AR-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=HYPERLINK("https://www.leilaoonline.net/lote/detalhe/39494", "147")</f>
      </c>
      <c r="B140" s="4" t="s">
        <f>=HYPERLINK("https://www.leilaoonline.net/lote/detalhe/39494", "OIA-030-2019-70 ITENS DIVERSOS- FILTRO COMPONENTE, ELEMENTO FILTRANTE COMPONENTE E OUTROS - VEJA DESCRITIVO DE ITENS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=HYPERLINK("https://www.leilaoonline.net/lote/detalhe/39495", "148")</f>
      </c>
      <c r="B141" s="4" t="s">
        <f>=HYPERLINK("https://www.leilaoonline.net/lote/detalhe/39495", "OIA-031-2019- 34 ITENS DIVERSOS- MEDIDOR COMPONENTE, SENSOR COMPONENTE E OUTROS - VEJA DESCRITIVO DE ITENS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=HYPERLINK("https://www.leilaoonline.net/lote/detalhe/39496", "149")</f>
      </c>
      <c r="B142" s="4" t="s">
        <f>=HYPERLINK("https://www.leilaoonline.net/lote/detalhe/39496", "OIA-034-2019- 13 IITENS BOMBA COMPONENTE, IMPULSOR COMPONENTE E OUTROS 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=HYPERLINK("https://www.leilaoonline.net/lote/detalhe/39466", "150")</f>
      </c>
      <c r="B143" s="4" t="s">
        <f>=HYPERLINK("https://www.leilaoonline.net/lote/detalhe/39466", "PIC-158-2019 - 14 itens VÁVULAS, VENTILADOR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=HYPERLINK("https://www.leilaoonline.net/lote/detalhe/39467", "151")</f>
      </c>
      <c r="B144" s="4" t="s">
        <f>=HYPERLINK("https://www.leilaoonline.net/lote/detalhe/39467", "OIA-076-2019 - 5 VÁLVULAS")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=HYPERLINK("https://www.leilaoonline.net/lote/detalhe/39468", "152")</f>
      </c>
      <c r="B145" s="4" t="s">
        <f>=HYPERLINK("https://www.leilaoonline.net/lote/detalhe/39468", "OIA-075-2019 - 3 TAMBORES")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1.100,00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=HYPERLINK("https://www.leilaoonline.net/lote/detalhe/39469", "153")</f>
      </c>
      <c r="B146" s="4" t="s">
        <f>=HYPERLINK("https://www.leilaoonline.net/lote/detalhe/39469", "OIA-074-2019 - 1  PAINEL ELÉTRICO")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=HYPERLINK("https://www.leilaoonline.net/lote/detalhe/39471", "154")</f>
      </c>
      <c r="B147" s="4" t="s">
        <f>=HYPERLINK("https://www.leilaoonline.net/lote/detalhe/39471", "OIA-072-2019 - 4 CHAPAS METÁLICAS")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=HYPERLINK("https://www.leilaoonline.net/lote/detalhe/39473", "155")</f>
      </c>
      <c r="B148" s="4" t="s">
        <f>=HYPERLINK("https://www.leilaoonline.net/lote/detalhe/39473", "OIA-070-2019 - 160 itens - ANEL, EIXO e OUTROS veja descritivo de itens")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=HYPERLINK("https://www.leilaoonline.net/lote/detalhe/39474", "156")</f>
      </c>
      <c r="B149" s="4" t="s">
        <f>=HYPERLINK("https://www.leilaoonline.net/lote/detalhe/39474", "OIA-053-2019 -  40 itens CONECTOR, CAPACITOR e OUTROS veja descritivo de itens")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=HYPERLINK("https://www.leilaoonline.net/lote/detalhe/39475", "157")</f>
      </c>
      <c r="B150" s="4" t="s">
        <f>=HYPERLINK("https://www.leilaoonline.net/lote/detalhe/39475", "OIA-052-2019 - 10 VÁLVULA, AMORTECEDOR e OUTROS veja descritivo de itens")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500,00</t>
        </is>
      </c>
      <c r="F1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2026-03-29T07:46:44.00Z</dcterms:created>
  <dc:creator>Tellks Tecnologia</dc:creator>
  <cp:revision>0</cp:revision>
</cp:coreProperties>
</file>