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530 • Jeep Compass 18 • HR-V 18 • Fit 18 • C4 15 • Ecosport 19 • Montana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=HYPERLINK("https://www.leilaoonline.net/lote/detalhe/40026", "201")</f>
      </c>
      <c r="B11" s="4" t="s">
        <f>=HYPERLINK("https://www.leilaoonline.net/lote/detalhe/40026", "CHEVROLET/ CELTA 1.0 LT; 2011/2012; CINZA; ALCO./GASOL.- COMPLETO")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=HYPERLINK("https://www.leilaoonline.net/lote/detalhe/40015", "202")</f>
      </c>
      <c r="B12" s="4" t="s">
        <f>=HYPERLINK("https://www.leilaoonline.net/lote/detalhe/40015", "HYUNDAI; HB20 1.6M COMF.; 2017/2018; PRATA; ALCO./GASOL.")</f>
      </c>
      <c r="C12" s="4" t="inlineStr">
        <is>
          <t>Vendido</t>
        </is>
      </c>
      <c r="D12" s="4" t="inlineStr">
        <is>
          <t>20</t>
        </is>
      </c>
      <c r="E12" s="5" t="inlineStr">
        <is>
          <t>26.250,00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=HYPERLINK("https://www.leilaoonline.net/lote/detalhe/40014", "203")</f>
      </c>
      <c r="B13" s="4" t="s">
        <f>=HYPERLINK("https://www.leilaoonline.net/lote/detalhe/40014", "HONDA; CIVIC LXL (AUTOMATICO); 2004/2004; CINZA; GASOLINA")</f>
      </c>
      <c r="C13" s="4" t="inlineStr">
        <is>
          <t>Vendido</t>
        </is>
      </c>
      <c r="D13" s="4" t="inlineStr">
        <is>
          <t>29</t>
        </is>
      </c>
      <c r="E13" s="5" t="inlineStr">
        <is>
          <t>18.150,00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=HYPERLINK("https://www.leilaoonline.net/lote/detalhe/39657", "204")</f>
      </c>
      <c r="B14" s="4" t="s">
        <f>=HYPERLINK("https://www.leilaoonline.net/lote/detalhe/39657", "I/ SUZUKI G. VITARA 2WD 5P; 2013/2013; PRETA; GASOLINA")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18.500,00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=HYPERLINK("https://www.leilaoonline.net/lote/detalhe/39655", "205")</f>
      </c>
      <c r="B15" s="4" t="s">
        <f>=HYPERLINK("https://www.leilaoonline.net/lote/detalhe/39655", "I; VW SPACEFOX SPORTLINE; 2008/2009; CINZA; ALCO./GASOL.")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10.550,00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=HYPERLINK("https://www.leilaoonline.net/lote/detalhe/39556", "206")</f>
      </c>
      <c r="B16" s="4" t="s">
        <f>=HYPERLINK("https://www.leilaoonline.net/lote/detalhe/39556", "HONDA; FITY EX CVT; 2018/2018; CINZA; ALCO./GASOL. - FUNCIONANDO")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=HYPERLINK("https://www.leilaoonline.net/lote/detalhe/39526", "207")</f>
      </c>
      <c r="B17" s="4" t="s">
        <f>=HYPERLINK("https://www.leilaoonline.net/lote/detalhe/39526", "FORD; ECOSPORT XLT 1.6 FLEX; 2010/2011; PRATA; ALCO./GASOL.")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15.250,00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=HYPERLINK("https://www.leilaoonline.net/lote/detalhe/39525", "208")</f>
      </c>
      <c r="B18" s="4" t="s">
        <f>=HYPERLINK("https://www.leilaoonline.net/lote/detalhe/39525", "VW; QUANTUM; 1989/1990; BRANCA; GASOLINA")</f>
      </c>
      <c r="C18" s="4" t="inlineStr">
        <is>
          <t>Vendido</t>
        </is>
      </c>
      <c r="D18" s="4" t="inlineStr">
        <is>
          <t>12</t>
        </is>
      </c>
      <c r="E18" s="5" t="inlineStr">
        <is>
          <t>3.800,00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=HYPERLINK("https://www.leilaoonline.net/lote/detalhe/39516", "209")</f>
      </c>
      <c r="B19" s="4" t="s">
        <f>=HYPERLINK("https://www.leilaoonline.net/lote/detalhe/39516", "FIAT; DOBLO ESSENCE 1.8; 2013/2013; PRATA; ALCO./GASOL/GNV - FUNCIONANDO - 7 lugares")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16.750,00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=HYPERLINK("https://www.leilaoonline.net/lote/detalhe/39517", "210")</f>
      </c>
      <c r="B20" s="4" t="s">
        <f>=HYPERLINK("https://www.leilaoonline.net/lote/detalhe/39517", "FORD/ECOSPORT 2.0 TITANIUM STORM AUTOMÁTICO FLEX, PRATA, ANO 2018 /2019 - FUNCIONANDO KM +/-19.000")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=HYPERLINK("https://www.leilaoonline.net/lote/detalhe/39533", "211")</f>
      </c>
      <c r="B21" s="4" t="s">
        <f>=HYPERLINK("https://www.leilaoonline.net/lote/detalhe/39533", "JEEP COMPASS LONGITUDE F.; 2017/2018; PRETA; ALCO./GASOL - FUNCIONANDO - APROX. 14.000 KM")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59.150,00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=HYPERLINK("https://www.leilaoonline.net/lote/detalhe/39568", "212")</f>
      </c>
      <c r="B22" s="4" t="s">
        <f>=HYPERLINK("https://www.leilaoonline.net/lote/detalhe/39568", "HONDA, FIT LX CVT, 2017/2017, PRATA; ALCO./GASOL. - FUNCIONANDO")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37.800,00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=HYPERLINK("https://www.leilaoonline.net/lote/detalhe/39523", "213")</f>
      </c>
      <c r="B23" s="4" t="s">
        <f>=HYPERLINK("https://www.leilaoonline.net/lote/detalhe/39523", "I; CHERRY; TIGGO 2.0; 2011/2011; BRANCA; GASOLINA")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12.850,00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=HYPERLINK("https://www.leilaoonline.net/lote/detalhe/39520", "215")</f>
      </c>
      <c r="B24" s="4" t="s">
        <f>=HYPERLINK("https://www.leilaoonline.net/lote/detalhe/39520", "CHEVROLET; MONTANA SPORT; 2011/2012; PRATA; ALCO./GASOL. - FUNCIONANDO")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17.250,00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=HYPERLINK("https://www.leilaoonline.net/lote/detalhe/39519", "216")</f>
      </c>
      <c r="B25" s="4" t="s">
        <f>=HYPERLINK("https://www.leilaoonline.net/lote/detalhe/39519", "I; BMW, 530I NU91; 2008/2009; PRETA; GASOLINA;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28.850,00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=HYPERLINK("https://www.leilaoonline.net/lote/detalhe/39518", "217")</f>
      </c>
      <c r="B26" s="4" t="s">
        <f>=HYPERLINK("https://www.leilaoonline.net/lote/detalhe/39518", "VW; FUSCA 1300; 1968/1968; VERMELHA; GASOLINA; ESTILO RATOOK")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5.500,00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=HYPERLINK("https://www.leilaoonline.net/lote/detalhe/39545", "218")</f>
      </c>
      <c r="B27" s="4" t="s">
        <f>=HYPERLINK("https://www.leilaoonline.net/lote/detalhe/39545", "HYUNDAI; HB20 X PREMIUM 1.6 AUTOM.; 2014/2015; MARROM; ALCO./GASOL. - FUNCIONANDO")</f>
      </c>
      <c r="C27" s="4" t="inlineStr">
        <is>
          <t>Vendido</t>
        </is>
      </c>
      <c r="D27" s="4" t="inlineStr">
        <is>
          <t>57</t>
        </is>
      </c>
      <c r="E27" s="5" t="inlineStr">
        <is>
          <t>28.000,00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=HYPERLINK("https://www.leilaoonline.net/lote/detalhe/39514", "219")</f>
      </c>
      <c r="B28" s="4" t="s">
        <f>=HYPERLINK("https://www.leilaoonline.net/lote/detalhe/39514", "HONDA; HR-V EX CVT; 2017/2017; VERMELHA; ALCO./GASOLINA - FUNCIONANDO")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46.400,00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=HYPERLINK("https://www.leilaoonline.net/lote/detalhe/39515", "220")</f>
      </c>
      <c r="B29" s="4" t="s">
        <f>=HYPERLINK("https://www.leilaoonline.net/lote/detalhe/39515", "HONDA; FIT EX CVT; 2015/2016; AZUL; ALCO./GASOL. - FUNCIONANDO - APROX. 30.000KM")</f>
      </c>
      <c r="C29" s="4" t="inlineStr">
        <is>
          <t>Não vendido</t>
        </is>
      </c>
      <c r="D29" s="4" t="inlineStr">
        <is>
          <t>36</t>
        </is>
      </c>
      <c r="E29" s="5" t="inlineStr">
        <is>
          <t>35.750,00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=HYPERLINK("https://www.leilaoonline.net/lote/detalhe/39532", "221")</f>
      </c>
      <c r="B30" s="4" t="s">
        <f>=HYPERLINK("https://www.leilaoonline.net/lote/detalhe/39532", "GM; CORSA ST; 2001/2001; BRANCA; GASOLINA - FUNCIONANDO")</f>
      </c>
      <c r="C30" s="4" t="inlineStr">
        <is>
          <t>Não vendido</t>
        </is>
      </c>
      <c r="D30" s="4" t="inlineStr">
        <is>
          <t>42</t>
        </is>
      </c>
      <c r="E30" s="5" t="inlineStr">
        <is>
          <t>7.850,00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=HYPERLINK("https://www.leilaoonline.net/lote/detalhe/39541", "222")</f>
      </c>
      <c r="B31" s="4" t="s">
        <f>=HYPERLINK("https://www.leilaoonline.net/lote/detalhe/39541", "FORD/ECOSPORT 2.0 TITANIUM, AUTOMÁTICO, FLEX, BRANCA, ANO 2018 /2019 - FUNCIONANDO KM +/- 15.000")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40.000,00</t>
        </is>
      </c>
      <c r="F31" s="4" t="inlineStr">
        <is>
          <t>1150.00</t>
        </is>
      </c>
    </row>
    <row collapsed="false" customFormat="false" customHeight="false" hidden="false" ht="12.1" outlineLevel="0" r="32">
      <c r="A32" s="5" t="s">
        <f>=HYPERLINK("https://www.leilaoonline.net/lote/detalhe/39539", "223")</f>
      </c>
      <c r="B32" s="4" t="s">
        <f>=HYPERLINK("https://www.leilaoonline.net/lote/detalhe/39539", "KIA; SPORTAGE EX 2.0; 2011/2012; PRETA; ALCO./GASOL.- FUNCIONANDO")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31.000,00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=HYPERLINK("https://www.leilaoonline.net/lote/detalhe/39531", "224")</f>
      </c>
      <c r="B33" s="4" t="s">
        <f>=HYPERLINK("https://www.leilaoonline.net/lote/detalhe/39531", "HONDA CITY LX, 2009/2010, PRETA; ALCO./GASOL - FUNCIONANDO")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19.750,00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=HYPERLINK("https://www.leilaoonline.net/lote/detalhe/39540", "225")</f>
      </c>
      <c r="B34" s="4" t="s">
        <f>=HYPERLINK("https://www.leilaoonline.net/lote/detalhe/39540", "HONDA FIT LX CVT, 2016/2017, CINZA; ALCO./GAS - FUNCIONANDO")</f>
      </c>
      <c r="C34" s="4" t="inlineStr">
        <is>
          <t>Não vendido</t>
        </is>
      </c>
      <c r="D34" s="4" t="inlineStr">
        <is>
          <t>63</t>
        </is>
      </c>
      <c r="E34" s="5" t="inlineStr">
        <is>
          <t>36.250,00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=HYPERLINK("https://www.leilaoonline.net/lote/detalhe/39530", "226")</f>
      </c>
      <c r="B35" s="4" t="s">
        <f>=HYPERLINK("https://www.leilaoonline.net/lote/detalhe/39530", "HONDA; CB 600F HORNET; 2007/2007; LARANJA; GASOLINA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=HYPERLINK("https://www.leilaoonline.net/lote/detalhe/39529", "228")</f>
      </c>
      <c r="B36" s="4" t="s">
        <f>=HYPERLINK("https://www.leilaoonline.net/lote/detalhe/39529", "I; CHEVROLET; SONIC LTZ NB AT; 2013/2013; PRETA; ALCO./GASOL.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=HYPERLINK("https://www.leilaoonline.net/lote/detalhe/39528", "229")</f>
      </c>
      <c r="B37" s="4" t="s">
        <f>=HYPERLINK("https://www.leilaoonline.net/lote/detalhe/39528", "HONDA CITY LX FLEX, 2010/2010,CINZA; ALCO./GAS - FUNCIONANDO")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20.250,00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=HYPERLINK("https://www.leilaoonline.net/lote/detalhe/39656", "230")</f>
      </c>
      <c r="B38" s="4" t="s">
        <f>=HYPERLINK("https://www.leilaoonline.net/lote/detalhe/39656", "VW; FUSCA 1500; 1972/1972; VERMELHA; GASOLINA")</f>
      </c>
      <c r="C38" s="4" t="inlineStr">
        <is>
          <t>Vendido</t>
        </is>
      </c>
      <c r="D38" s="4" t="inlineStr">
        <is>
          <t>37</t>
        </is>
      </c>
      <c r="E38" s="5" t="inlineStr">
        <is>
          <t>6.950,00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=HYPERLINK("https://www.leilaoonline.net/lote/detalhe/39543", "232")</f>
      </c>
      <c r="B39" s="4" t="s">
        <f>=HYPERLINK("https://www.leilaoonline.net/lote/detalhe/39543", "CHEVROLET/ CELTA 1.0 LS; 2011/2012; PRATA; ALCO./GASOL. - FUNCIONANDO")</f>
      </c>
      <c r="C39" s="4" t="inlineStr">
        <is>
          <t>Não vendido</t>
        </is>
      </c>
      <c r="D39" s="4" t="inlineStr">
        <is>
          <t>33</t>
        </is>
      </c>
      <c r="E39" s="5" t="inlineStr">
        <is>
          <t>11.000,00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=HYPERLINK("https://www.leilaoonline.net/lote/detalhe/39538", "235")</f>
      </c>
      <c r="B40" s="4" t="s">
        <f>=HYPERLINK("https://www.leilaoonline.net/lote/detalhe/39538", "HONDA/ CB 250F TWISTER; 2016/2016; VERMELHA; GASOLINA")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=HYPERLINK("https://www.leilaoonline.net/lote/detalhe/39537", "236")</f>
      </c>
      <c r="B41" s="4" t="s">
        <f>=HYPERLINK("https://www.leilaoonline.net/lote/detalhe/39537", "I; HYUNDAI AZERA 3.3 V6; 2010/2010; PRETA; GASOLINA - FUNCIONANDO")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12.500,00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=HYPERLINK("https://www.leilaoonline.net/lote/detalhe/39536", "237")</f>
      </c>
      <c r="B42" s="4" t="s">
        <f>=HYPERLINK("https://www.leilaoonline.net/lote/detalhe/39536", "HONDA FIT TWIST; 2013/2014; PRATA; ALCO./GASOL. - FUNCIONANDO")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16.000,00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=HYPERLINK("https://www.leilaoonline.net/lote/detalhe/39535", "240")</f>
      </c>
      <c r="B43" s="4" t="s">
        <f>=HYPERLINK("https://www.leilaoonline.net/lote/detalhe/39535", "TOYOTA; YARIS SD XL 15 AT; 2019/2019; PRATA; ALCO./GASOL - FUNCIONANDO - APROX 2.600KM")</f>
      </c>
      <c r="C43" s="4" t="inlineStr">
        <is>
          <t>Não vendido</t>
        </is>
      </c>
      <c r="D43" s="4" t="inlineStr">
        <is>
          <t>108</t>
        </is>
      </c>
      <c r="E43" s="5" t="inlineStr">
        <is>
          <t>44.500,00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=HYPERLINK("https://www.leilaoonline.net/lote/detalhe/39534", "241")</f>
      </c>
      <c r="B44" s="4" t="s">
        <f>=HYPERLINK("https://www.leilaoonline.net/lote/detalhe/39534", "VW; PARATI 16V; 1999/2000; VERMELHA; GASOLINA")</f>
      </c>
      <c r="C44" s="4" t="inlineStr">
        <is>
          <t>Vendido</t>
        </is>
      </c>
      <c r="D44" s="4" t="inlineStr">
        <is>
          <t>28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=HYPERLINK("https://www.leilaoonline.net/lote/detalhe/39542", "242")</f>
      </c>
      <c r="B45" s="4" t="s">
        <f>=HYPERLINK("https://www.leilaoonline.net/lote/detalhe/39542", "I; CHERY QQ3 1.1; 2011/2012; BRANCA; GASOLINA - APROX. 35.000KM")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6.250,00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=HYPERLINK("https://www.leilaoonline.net/lote/detalhe/39546", "247")</f>
      </c>
      <c r="B46" s="4" t="s">
        <f>=HYPERLINK("https://www.leilaoonline.net/lote/detalhe/39546", "TOYOTA; ETIOS HB X 13 L AT; 2016/2017; PRETA; ALCO./GASOL.")</f>
      </c>
      <c r="C46" s="4" t="inlineStr">
        <is>
          <t>Vendido</t>
        </is>
      </c>
      <c r="D46" s="4" t="inlineStr">
        <is>
          <t>92</t>
        </is>
      </c>
      <c r="E46" s="5" t="inlineStr">
        <is>
          <t>28.500,00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=HYPERLINK("https://www.leilaoonline.net/lote/detalhe/39549", "248")</f>
      </c>
      <c r="B47" s="4" t="s">
        <f>=HYPERLINK("https://www.leilaoonline.net/lote/detalhe/39549", "MITSUBISHI; LANCER 2.0, 2012/2012; CINZA; GASOLINA;")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19.000,00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=HYPERLINK("https://www.leilaoonline.net/lote/detalhe/39522", "249")</f>
      </c>
      <c r="B48" s="4" t="s">
        <f>=HYPERLINK("https://www.leilaoonline.net/lote/detalhe/39522", "VW; GOL 1000; 1994/1994; BRANCA; GASOLINA - FUNCIONANDO")</f>
      </c>
      <c r="C48" s="4" t="inlineStr">
        <is>
          <t>Não vendido</t>
        </is>
      </c>
      <c r="D48" s="4" t="inlineStr">
        <is>
          <t>46</t>
        </is>
      </c>
      <c r="E48" s="5" t="inlineStr">
        <is>
          <t>8.900,00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=HYPERLINK("https://www.leilaoonline.net/lote/detalhe/39547", "251")</f>
      </c>
      <c r="B49" s="4" t="s">
        <f>=HYPERLINK("https://www.leilaoonline.net/lote/detalhe/39547", "VW; PASSAT VARIANT 2.0T FSI; 2007/2008; PRETA; GASOLINA - SUSPENSÃO E RODAS LEGALIZADOS")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=HYPERLINK("https://www.leilaoonline.net/lote/detalhe/39548", "252")</f>
      </c>
      <c r="B50" s="4" t="s">
        <f>=HYPERLINK("https://www.leilaoonline.net/lote/detalhe/39548", "I; CHERRY FACE 1.3; 2010/2011; PRETA; ALCO./GASOL")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7.500,00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=HYPERLINK("https://www.leilaoonline.net/lote/detalhe/39544", "253")</f>
      </c>
      <c r="B51" s="4" t="s">
        <f>=HYPERLINK("https://www.leilaoonline.net/lote/detalhe/39544", "HONDA, FIT LX CVT, 2015/2016, CINZA; ALCO./GASOL., FUNCIONANDO")</f>
      </c>
      <c r="C51" s="4" t="inlineStr">
        <is>
          <t>Não vendido</t>
        </is>
      </c>
      <c r="D51" s="4" t="inlineStr">
        <is>
          <t>26</t>
        </is>
      </c>
      <c r="E51" s="5" t="inlineStr">
        <is>
          <t>29.000,00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=HYPERLINK("https://www.leilaoonline.net/lote/detalhe/39658", "255")</f>
      </c>
      <c r="B52" s="4" t="s">
        <f>=HYPERLINK("https://www.leilaoonline.net/lote/detalhe/39658", "VW; GOLF GTI; 1994/1995; BRANCA; GASOLINA")</f>
      </c>
      <c r="C52" s="4" t="inlineStr">
        <is>
          <t>Não vendido</t>
        </is>
      </c>
      <c r="D52" s="4" t="inlineStr">
        <is>
          <t>12</t>
        </is>
      </c>
      <c r="E52" s="5" t="inlineStr">
        <is>
          <t>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=HYPERLINK("https://www.leilaoonline.net/lote/detalhe/39550", "257")</f>
      </c>
      <c r="B53" s="4" t="s">
        <f>=HYPERLINK("https://www.leilaoonline.net/lote/detalhe/39550", "HONDA; FIT LX AUTOMATICO; 2013/2014; CINZA; ALCO./GASOL. - FUNCIONANDO")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23.000,00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=HYPERLINK("https://www.leilaoonline.net/lote/detalhe/39551", "261")</f>
      </c>
      <c r="B54" s="4" t="s">
        <f>=HYPERLINK("https://www.leilaoonline.net/lote/detalhe/39551", "GM; MONTANA SPORT; 2010/2010; PRATA; ALCO./GASOL. - FUNCIONANDO - RODA E SUSPENSÃO LEGALIZADOS")</f>
      </c>
      <c r="C54" s="4" t="inlineStr">
        <is>
          <t>Não vendido</t>
        </is>
      </c>
      <c r="D54" s="4" t="inlineStr">
        <is>
          <t>22</t>
        </is>
      </c>
      <c r="E54" s="5" t="inlineStr">
        <is>
          <t>14.500,00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=HYPERLINK("https://www.leilaoonline.net/lote/detalhe/39553", "268")</f>
      </c>
      <c r="B55" s="4" t="s">
        <f>=HYPERLINK("https://www.leilaoonline.net/lote/detalhe/39553", "I; M.BENZ C300; 2010/2010; GASOLINA; PRATA, FUNCIONANDO - Manual e Chave reserva")</f>
      </c>
      <c r="C55" s="4" t="inlineStr">
        <is>
          <t>Não vendido</t>
        </is>
      </c>
      <c r="D55" s="4" t="inlineStr">
        <is>
          <t>16</t>
        </is>
      </c>
      <c r="E55" s="5" t="inlineStr">
        <is>
          <t>26.500,00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=HYPERLINK("https://www.leilaoonline.net/lote/detalhe/39552", "269")</f>
      </c>
      <c r="B56" s="4" t="s">
        <f>=HYPERLINK("https://www.leilaoonline.net/lote/detalhe/39552", "HYUNDAI / TUCSON GLSB, ANO 2012/2013 AUTOMÁTICO, GASOLINA; PLACA FINAL 09 - FUNCIONANDO")</f>
      </c>
      <c r="C56" s="4" t="inlineStr">
        <is>
          <t>Não vendido</t>
        </is>
      </c>
      <c r="D56" s="4" t="inlineStr">
        <is>
          <t>37</t>
        </is>
      </c>
      <c r="E56" s="5" t="inlineStr">
        <is>
          <t>20.500,00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=HYPERLINK("https://www.leilaoonline.net/lote/detalhe/39555", "270")</f>
      </c>
      <c r="B57" s="4" t="s">
        <f>=HYPERLINK("https://www.leilaoonline.net/lote/detalhe/39555", "FIAT; PALIO WEEKEND ADVENTURE; 2003/2004; PRETA; GASOL/GNV - FUNCIONANDO")</f>
      </c>
      <c r="C57" s="4" t="inlineStr">
        <is>
          <t>Não vendido</t>
        </is>
      </c>
      <c r="D57" s="4" t="inlineStr">
        <is>
          <t>32</t>
        </is>
      </c>
      <c r="E57" s="5" t="inlineStr">
        <is>
          <t>5.750,00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=HYPERLINK("https://www.leilaoonline.net/lote/detalhe/39554", "276")</f>
      </c>
      <c r="B58" s="4" t="s">
        <f>=HYPERLINK("https://www.leilaoonline.net/lote/detalhe/39554", "RENAULT/ SANDERO DYNA 16R; 2015/2015; PRATA; ALCO./GASOL.")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18.000,00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=HYPERLINK("https://www.leilaoonline.net/lote/detalhe/39559", "298")</f>
      </c>
      <c r="B59" s="4" t="s">
        <f>=HYPERLINK("https://www.leilaoonline.net/lote/detalhe/39559", "HONDA FIT EX CVT, 2016/2016, CINZA; ALCO./GAS - FUNCIONANDO")</f>
      </c>
      <c r="C59" s="4" t="inlineStr">
        <is>
          <t>Não vendido</t>
        </is>
      </c>
      <c r="D59" s="4" t="inlineStr">
        <is>
          <t>40</t>
        </is>
      </c>
      <c r="E59" s="5" t="inlineStr">
        <is>
          <t>35.250,00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=HYPERLINK("https://www.leilaoonline.net/lote/detalhe/39844", "303")</f>
      </c>
      <c r="B60" s="4" t="s">
        <f>=HYPERLINK("https://www.leilaoonline.net/lote/detalhe/39844", " FIAT PALIO WEEKEND ATTRATIVE ANO 2016 MOD 2017, COR PRATA, FLEX, PLACA FINAL 298 - FUNCIONANDO")</f>
      </c>
      <c r="C60" s="4" t="inlineStr">
        <is>
          <t>Não vendido</t>
        </is>
      </c>
      <c r="D60" s="4" t="inlineStr">
        <is>
          <t>20</t>
        </is>
      </c>
      <c r="E60" s="5" t="inlineStr">
        <is>
          <t>18.750,00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=HYPERLINK("https://www.leilaoonline.net/lote/detalhe/39845", "311")</f>
      </c>
      <c r="B61" s="4" t="s">
        <f>=HYPERLINK("https://www.leilaoonline.net/lote/detalhe/39845", " FIAT PALIO WEEKEND ATTRATIVE ANO 2016 MOD 2017, COR PRATA, FLEX, PLACA FINAL 228 - FUNCIONANDO")</f>
      </c>
      <c r="C61" s="4" t="inlineStr">
        <is>
          <t>Não vendido</t>
        </is>
      </c>
      <c r="D61" s="4" t="inlineStr">
        <is>
          <t>12</t>
        </is>
      </c>
      <c r="E61" s="5" t="inlineStr">
        <is>
          <t>15.500,00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=HYPERLINK("https://www.leilaoonline.net/lote/detalhe/39569", "312")</f>
      </c>
      <c r="B62" s="4" t="s">
        <f>=HYPERLINK("https://www.leilaoonline.net/lote/detalhe/39569", "I/ NISSAN VERSA 16SL FLEX; 2013/2014; BRANCA; ALCO./GASOL;")</f>
      </c>
      <c r="C62" s="4" t="inlineStr">
        <is>
          <t>Não vendido</t>
        </is>
      </c>
      <c r="D62" s="4" t="inlineStr">
        <is>
          <t>35</t>
        </is>
      </c>
      <c r="E62" s="5" t="inlineStr">
        <is>
          <t>19.750,00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=HYPERLINK("https://www.leilaoonline.net/lote/detalhe/39558", "314")</f>
      </c>
      <c r="B63" s="4" t="s">
        <f>=HYPERLINK("https://www.leilaoonline.net/lote/detalhe/39558", "MITSUBISHI; LANCER 2.0 "CVT", 2013/2014; GASOLINA; BRANCA, - APROX. 38.000KM - FUNCIONANDO")</f>
      </c>
      <c r="C63" s="4" t="inlineStr">
        <is>
          <t>Não vendido</t>
        </is>
      </c>
      <c r="D63" s="4" t="inlineStr">
        <is>
          <t>37</t>
        </is>
      </c>
      <c r="E63" s="5" t="inlineStr">
        <is>
          <t>30.000,00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=HYPERLINK("https://www.leilaoonline.net/lote/detalhe/39843", "320")</f>
      </c>
      <c r="B64" s="4" t="s">
        <f>=HYPERLINK("https://www.leilaoonline.net/lote/detalhe/39843", " FIAT PALIO WEEKEND ATTRATIVE ANO 2016 MOD 2017, COR PRATA, FLEX, PLACA FINAL 268 - FUNCIONANDO")</f>
      </c>
      <c r="C64" s="4" t="inlineStr">
        <is>
          <t>Não vendido</t>
        </is>
      </c>
      <c r="D64" s="4" t="inlineStr">
        <is>
          <t>10</t>
        </is>
      </c>
      <c r="E64" s="5" t="inlineStr">
        <is>
          <t>14.500,00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=HYPERLINK("https://www.leilaoonline.net/lote/detalhe/39570", "328")</f>
      </c>
      <c r="B65" s="4" t="s">
        <f>=HYPERLINK("https://www.leilaoonline.net/lote/detalhe/39570", "GM; VECTRA SEDAN ELITE; 2008/2009; PRETA; ALCO./GASOL.")</f>
      </c>
      <c r="C65" s="4" t="inlineStr">
        <is>
          <t>Não vendido</t>
        </is>
      </c>
      <c r="D65" s="4" t="inlineStr">
        <is>
          <t>23</t>
        </is>
      </c>
      <c r="E65" s="5" t="inlineStr">
        <is>
          <t>20.000,00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=HYPERLINK("https://www.leilaoonline.net/lote/detalhe/39566", "398")</f>
      </c>
      <c r="B66" s="4" t="s">
        <f>=HYPERLINK("https://www.leilaoonline.net/lote/detalhe/39566", "JOGO COM 03 RODAS DE LIGA LEVE ARO 16 COM PNEUS E UM PNEU 195 X 55 X 16")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=HYPERLINK("https://www.leilaoonline.net/lote/detalhe/39565", "399")</f>
      </c>
      <c r="B67" s="4" t="s">
        <f>=HYPERLINK("https://www.leilaoonline.net/lote/detalhe/39565", "JET  Yamaha VX700 2 Tempos, ANO 2007 C/ CARRETA, FUNCIONANDO")</f>
      </c>
      <c r="C67" s="4" t="inlineStr">
        <is>
          <t>Não vendido</t>
        </is>
      </c>
      <c r="D67" s="4" t="inlineStr">
        <is>
          <t>16</t>
        </is>
      </c>
      <c r="E67" s="5" t="inlineStr">
        <is>
          <t>9.750,00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=HYPERLINK("https://www.leilaoonline.net/lote/detalhe/39567", "401")</f>
      </c>
      <c r="B68" s="4" t="s">
        <f>=HYPERLINK("https://www.leilaoonline.net/lote/detalhe/39567", "JOGO DE RODA DE LIGA ARO 13")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=HYPERLINK("https://www.leilaoonline.net/lote/detalhe/39562", "402")</f>
      </c>
      <c r="B69" s="4" t="s">
        <f>=HYPERLINK("https://www.leilaoonline.net/lote/detalhe/39562", "JG DE RODAS COM PNEUS 235 X 75 X 15")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=HYPERLINK("https://www.leilaoonline.net/lote/detalhe/39561", "403")</f>
      </c>
      <c r="B70" s="4" t="s">
        <f>=HYPERLINK("https://www.leilaoonline.net/lote/detalhe/39561", "BUGGY SWELL Motor Honda 5.5 C/ RÉ, FUNCIONANDO")</f>
      </c>
      <c r="C70" s="4" t="inlineStr">
        <is>
          <t>Não vendido</t>
        </is>
      </c>
      <c r="D70" s="4" t="inlineStr">
        <is>
          <t>10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=HYPERLINK("https://www.leilaoonline.net/lote/detalhe/39564", "405")</f>
      </c>
      <c r="B71" s="4" t="s">
        <f>=HYPERLINK("https://www.leilaoonline.net/lote/detalhe/39564", "JOGO DE RODAS DE LIGA COM PNEUS 195 X 55 X 16")</f>
      </c>
      <c r="C71" s="4" t="inlineStr">
        <is>
          <t>Não vendido</t>
        </is>
      </c>
      <c r="D71" s="4" t="inlineStr">
        <is>
          <t>5</t>
        </is>
      </c>
      <c r="E71" s="5" t="inlineStr">
        <is>
          <t>850,00</t>
        </is>
      </c>
      <c r="F7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2026-07-01T12:30:22.00Z</dcterms:created>
  <dc:creator>Tellks Tecnologia</dc:creator>
  <cp:revision>0</cp:revision>
</cp:coreProperties>
</file>