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=HYPERLINK("https://www.leilaoonline.net/lote/detalhe/51145", "2012")</f>
      </c>
      <c r="B11" s="4" t="s">
        <f>=HYPERLINK("https://www.leilaoonline.net/lote/detalhe/51145", " BICICLETA ERGOMETRICA JOHNSON C8000 - FCBM: 215849-3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=HYPERLINK("https://www.leilaoonline.net/lote/detalhe/51173", "2013")</f>
      </c>
      <c r="B12" s="4" t="s">
        <f>=HYPERLINK("https://www.leilaoonline.net/lote/detalhe/51173", " BICICLETA ERGOMETRICA JOHNSON C8000 - FCBM: 215848-5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=HYPERLINK("https://www.leilaoonline.net/lote/detalhe/51170", "2092")</f>
      </c>
      <c r="B13" s="4" t="s">
        <f>=HYPERLINK("https://www.leilaoonline.net/lote/detalhe/51170", " APARELHO P/EXERC. ROTATORIOS HAMMER. - FCBM: 199028-4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=HYPERLINK("https://www.leilaoonline.net/lote/detalhe/51172", "2093")</f>
      </c>
      <c r="B14" s="4" t="s">
        <f>=HYPERLINK("https://www.leilaoonline.net/lote/detalhe/51172", " BICICLETA ERGOMETRICA RIGHETTO R510V - FCBM: 279534-5 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=HYPERLINK("https://www.leilaoonline.net/lote/detalhe/51171", "2094")</f>
      </c>
      <c r="B15" s="4" t="s">
        <f>=HYPERLINK("https://www.leilaoonline.net/lote/detalhe/51171", " BICICLETA ERGOMETRICA RIGHETTO R510V - FCBM: 279535-3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=HYPERLINK("https://www.leilaoonline.net/lote/detalhe/51132", "2095")</f>
      </c>
      <c r="B16" s="4" t="s">
        <f>=HYPERLINK("https://www.leilaoonline.net/lote/detalhe/51132", " APARELHO P/EXERC.REMADA SENTADO LIFESU55 - FCBM: 159562-8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=HYPERLINK("https://www.leilaoonline.net/lote/detalhe/51144", "2096")</f>
      </c>
      <c r="B17" s="4" t="s">
        <f>=HYPERLINK("https://www.leilaoonline.net/lote/detalhe/51144", " APARELHO P/EXERC.SHOULDER PRESS LIFESU25 - FCBM: 159563-6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=HYPERLINK("https://www.leilaoonline.net/lote/detalhe/51141", "2097")</f>
      </c>
      <c r="B18" s="4" t="s">
        <f>=HYPERLINK("https://www.leilaoonline.net/lote/detalhe/51141", " APARELHO P/EXERC.DELTOIDE PEITO LIFESU35 - FCBM: 159565-2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=HYPERLINK("https://www.leilaoonline.net/lote/detalhe/51129", "2098")</f>
      </c>
      <c r="B19" s="4" t="s">
        <f>=HYPERLINK("https://www.leilaoonline.net/lote/detalhe/51129", " ESTEIRA ERGOMETRICA LIFE FITNESS CLST - FCBM: 209411-8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4.700,00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=HYPERLINK("https://www.leilaoonline.net/lote/detalhe/51142", "2480")</f>
      </c>
      <c r="B20" s="4" t="s">
        <f>=HYPERLINK("https://www.leilaoonline.net/lote/detalhe/51142", " APARELHO P/EXERC.EXTENS.PERNAS LIFE SL25 - FCBM: 159574-1 ")</f>
      </c>
      <c r="C20" s="4" t="inlineStr">
        <is>
          <t>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=HYPERLINK("https://www.leilaoonline.net/lote/detalhe/51134", "2481")</f>
      </c>
      <c r="B21" s="4" t="s">
        <f>=HYPERLINK("https://www.leilaoonline.net/lote/detalhe/51134", " ESTEIRA ERGOMETRICA LIFE FITNESS CLST - FCBM: 215840-0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=HYPERLINK("https://www.leilaoonline.net/lote/detalhe/51128", "3000")</f>
      </c>
      <c r="B22" s="4" t="s">
        <f>=HYPERLINK("https://www.leilaoonline.net/lote/detalhe/51128", " APARELHO P/EXERC.SUPINO SENTADO LIFESU05 - FCBM: 159564-4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1.720,00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=HYPERLINK("https://www.leilaoonline.net/lote/detalhe/51133", "3001")</f>
      </c>
      <c r="B23" s="4" t="s">
        <f>=HYPERLINK("https://www.leilaoonline.net/lote/detalhe/51133", " APARELHO P/EXERC.ADUCTOR LIFE SL-55 - FCBM: 159570-9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=HYPERLINK("https://www.leilaoonline.net/lote/detalhe/51139", "3002")</f>
      </c>
      <c r="B24" s="4" t="s">
        <f>=HYPERLINK("https://www.leilaoonline.net/lote/detalhe/51139", " APARELHO P/EXERC.ABDUCTOR LIFE SL-60 - FCBM: 159569-5 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1.570,00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=HYPERLINK("https://www.leilaoonline.net/lote/detalhe/51140", "3003")</f>
      </c>
      <c r="B25" s="4" t="s">
        <f>=HYPERLINK("https://www.leilaoonline.net/lote/detalhe/51140", " BICICLETA ERGOMETRICA JOHNSON C8000 - FCBM: 215844-2 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1.740,00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=HYPERLINK("https://www.leilaoonline.net/lote/detalhe/51137", "3064")</f>
      </c>
      <c r="B26" s="4" t="s">
        <f>=HYPERLINK("https://www.leilaoonline.net/lote/detalhe/51137", " ESTACAO DE CABOS P/EXERCICIO ARTICULADO - FCBM: 192360-9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=HYPERLINK("https://www.leilaoonline.net/lote/detalhe/51217", "3065")</f>
      </c>
      <c r="B27" s="4" t="s">
        <f>=HYPERLINK("https://www.leilaoonline.net/lote/detalhe/51217", " APARELHO P/EXERC.FLEXAO PERNAS LIFE SL35 - FCBM: 159576-8 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=HYPERLINK("https://www.leilaoonline.net/lote/detalhe/51225", "4085")</f>
      </c>
      <c r="B28" s="4" t="s">
        <f>=HYPERLINK("https://www.leilaoonline.net/lote/detalhe/51225", " ESTEIRA ERGOMETRICA LIFE FITNESS 95TI - FCBM: 202726-7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=HYPERLINK("https://www.leilaoonline.net/lote/detalhe/51226", "4086")</f>
      </c>
      <c r="B29" s="4" t="s">
        <f>=HYPERLINK("https://www.leilaoonline.net/lote/detalhe/51226", " ESTEIRA ERGOMETRICA LIFE FITNESS CLST - FCBM: 209405-3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=HYPERLINK("https://www.leilaoonline.net/lote/detalhe/51224", "4087")</f>
      </c>
      <c r="B30" s="4" t="s">
        <f>=HYPERLINK("https://www.leilaoonline.net/lote/detalhe/51224", " ESTEIRA ERGOMETRICA LIFE FITNESS CLST - FCBM: 209404-5 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=HYPERLINK("https://www.leilaoonline.net/lote/detalhe/51216", "4088")</f>
      </c>
      <c r="B31" s="4" t="s">
        <f>=HYPERLINK("https://www.leilaoonline.net/lote/detalhe/51216", " ESTEIRA ERGOMETRICA LIFE FITNESS CLST - FCBM: 209403-7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=HYPERLINK("https://www.leilaoonline.net/lote/detalhe/51227", "4089")</f>
      </c>
      <c r="B32" s="4" t="s">
        <f>=HYPERLINK("https://www.leilaoonline.net/lote/detalhe/51227", " ESTEIRA ERGOMETRICA LIFE FITNESS 95TI - FCBM: 202727-5 ")</f>
      </c>
      <c r="C32" s="4" t="inlineStr">
        <is>
          <t>Vendido</t>
        </is>
      </c>
      <c r="D32" s="4" t="inlineStr">
        <is>
          <t>29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=HYPERLINK("https://www.leilaoonline.net/lote/detalhe/51228", "4090")</f>
      </c>
      <c r="B33" s="4" t="s">
        <f>=HYPERLINK("https://www.leilaoonline.net/lote/detalhe/51228", " BICICLETA ERGOMETRICA RIGHETTO R510V - FCBM: 279541-8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=HYPERLINK("https://www.leilaoonline.net/lote/detalhe/51233", "4091")</f>
      </c>
      <c r="B34" s="4" t="s">
        <f>=HYPERLINK("https://www.leilaoonline.net/lote/detalhe/51233", " BICICLETA ERGOMETRICA RIGHETTO R510V - FCBM: 279542-6 ")</f>
      </c>
      <c r="C34" s="4" t="inlineStr">
        <is>
          <t>Vendido</t>
        </is>
      </c>
      <c r="D34" s="4" t="inlineStr">
        <is>
          <t>6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=HYPERLINK("https://www.leilaoonline.net/lote/detalhe/51163", "4092")</f>
      </c>
      <c r="B35" s="4" t="s">
        <f>=HYPERLINK("https://www.leilaoonline.net/lote/detalhe/51163", " ESTEIRA ERGOMETRICA LIFE FITNESS CLST - FCBM: 209402-9 ")</f>
      </c>
      <c r="C35" s="4" t="inlineStr">
        <is>
          <t>Vendido</t>
        </is>
      </c>
      <c r="D35" s="4" t="inlineStr">
        <is>
          <t>38</t>
        </is>
      </c>
      <c r="E35" s="5" t="inlineStr">
        <is>
          <t>5.300,00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=HYPERLINK("https://www.leilaoonline.net/lote/detalhe/51164", "4093")</f>
      </c>
      <c r="B36" s="4" t="s">
        <f>=HYPERLINK("https://www.leilaoonline.net/lote/detalhe/51164", " ESTEIRA ERGOMETRICA LIFE FITNESS CLST - FCBM: 209401-1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=HYPERLINK("https://www.leilaoonline.net/lote/detalhe/51165", "4094")</f>
      </c>
      <c r="B37" s="4" t="s">
        <f>=HYPERLINK("https://www.leilaoonline.net/lote/detalhe/51165", " ESTEIRA ERGOMETRICA LIFE FITNESS CLST - FCBM: 209400-2 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=HYPERLINK("https://www.leilaoonline.net/lote/detalhe/51161", "4095")</f>
      </c>
      <c r="B38" s="4" t="s">
        <f>=HYPERLINK("https://www.leilaoonline.net/lote/detalhe/51161", " BICICLETA ERGOMETRICA RIGHETTO R510V - FCBM: 279538-8 ")</f>
      </c>
      <c r="C38" s="4" t="inlineStr">
        <is>
          <t>Vendido</t>
        </is>
      </c>
      <c r="D38" s="4" t="inlineStr">
        <is>
          <t>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=HYPERLINK("https://www.leilaoonline.net/lote/detalhe/51162", "4096")</f>
      </c>
      <c r="B39" s="4" t="s">
        <f>=HYPERLINK("https://www.leilaoonline.net/lote/detalhe/51162", " BICICLETA ERGOMETRICA RIGHETTO R510V - FCBM: 279536-1 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=HYPERLINK("https://www.leilaoonline.net/lote/detalhe/51168", "4097")</f>
      </c>
      <c r="B40" s="4" t="s">
        <f>=HYPERLINK("https://www.leilaoonline.net/lote/detalhe/51168", " APARELHO ELIPTICO RIGHETTO R550 -  FCBM: 279550-7 ")</f>
      </c>
      <c r="C40" s="4" t="inlineStr">
        <is>
          <t>Vendido</t>
        </is>
      </c>
      <c r="D40" s="4" t="inlineStr">
        <is>
          <t>5</t>
        </is>
      </c>
      <c r="E40" s="5" t="inlineStr">
        <is>
          <t>3.350,00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=HYPERLINK("https://www.leilaoonline.net/lote/detalhe/51167", "4098")</f>
      </c>
      <c r="B41" s="4" t="s">
        <f>=HYPERLINK("https://www.leilaoonline.net/lote/detalhe/51167", " APARELHO ELIPTICO RIGHETTO R550 -  FCBM: 279549-3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=HYPERLINK("https://www.leilaoonline.net/lote/detalhe/51169", "4099")</f>
      </c>
      <c r="B42" s="4" t="s">
        <f>=HYPERLINK("https://www.leilaoonline.net/lote/detalhe/51169", " APARELHO ELIPTICO RIGHETTO R550 -  FCBM: 279547-7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=HYPERLINK("https://www.leilaoonline.net/lote/detalhe/51126", "4100")</f>
      </c>
      <c r="B43" s="4" t="s">
        <f>=HYPERLINK("https://www.leilaoonline.net/lote/detalhe/51126", " APARELHO ELIPTICO RIGHETTO R550 -  FCBM: 279548-5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=HYPERLINK("https://www.leilaoonline.net/lote/detalhe/51138", "4101")</f>
      </c>
      <c r="B44" s="4" t="s">
        <f>=HYPERLINK("https://www.leilaoonline.net/lote/detalhe/51138", " APARELHO ELIPTICO RIGHETTO R550 -  FCBM: 279546-9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=HYPERLINK("https://www.leilaoonline.net/lote/detalhe/51135", "4102")</f>
      </c>
      <c r="B45" s="4" t="s">
        <f>=HYPERLINK("https://www.leilaoonline.net/lote/detalhe/51135", " BICICLETA ERGOMETRICA RIGHETTO R510V - FCBM: 267639-7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=HYPERLINK("https://www.leilaoonline.net/lote/detalhe/51127", "4103")</f>
      </c>
      <c r="B46" s="4" t="s">
        <f>=HYPERLINK("https://www.leilaoonline.net/lote/detalhe/51127", " APARELHO P/EXERC.P/PUXADA ALTA LIFE SU45 - FCBM: 159561-0 ")</f>
      </c>
      <c r="C46" s="4" t="inlineStr">
        <is>
          <t>Vendido</t>
        </is>
      </c>
      <c r="D46" s="4" t="inlineStr">
        <is>
          <t>7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=HYPERLINK("https://www.leilaoonline.net/lote/detalhe/51136", "4104")</f>
      </c>
      <c r="B47" s="4" t="s">
        <f>=HYPERLINK("https://www.leilaoonline.net/lote/detalhe/51136", " APARELHO ELIPTICO RIGHETTO R550 -  FCBM: 267643-5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=HYPERLINK("https://www.leilaoonline.net/lote/detalhe/51130", "4105")</f>
      </c>
      <c r="B48" s="4" t="s">
        <f>=HYPERLINK("https://www.leilaoonline.net/lote/detalhe/51130", " APARELHO P/EXEC.CADEIRA FLEXORA JOHNSON - FCBM: 201339-8 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=HYPERLINK("https://www.leilaoonline.net/lote/detalhe/51143", "4106")</f>
      </c>
      <c r="B49" s="4" t="s">
        <f>=HYPERLINK("https://www.leilaoonline.net/lote/detalhe/51143", " APARELHO P/EXERC.ELEV-INVER LIFE GBCT - FCBM: 182002-8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=HYPERLINK("https://www.leilaoonline.net/lote/detalhe/51131", "4107")</f>
      </c>
      <c r="B50" s="4" t="s">
        <f>=HYPERLINK("https://www.leilaoonline.net/lote/detalhe/51131", " APARELHO P/EXERC.SUPINO SENT.LIFEFITNESS - FCBM: 187519-1 ")</f>
      </c>
      <c r="C50" s="4" t="inlineStr">
        <is>
          <t>Vendido</t>
        </is>
      </c>
      <c r="D50" s="4" t="inlineStr">
        <is>
          <t>43</t>
        </is>
      </c>
      <c r="E50" s="5" t="inlineStr">
        <is>
          <t>6.100,00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=HYPERLINK("https://www.leilaoonline.net/lote/detalhe/51155", "4108")</f>
      </c>
      <c r="B51" s="4" t="s">
        <f>=HYPERLINK("https://www.leilaoonline.net/lote/detalhe/51155", " ESTEIRA ERGOMETRICA LIFE FITNESS CLST - FCBM: 209410-0 ")</f>
      </c>
      <c r="C51" s="4" t="inlineStr">
        <is>
          <t>Vendido</t>
        </is>
      </c>
      <c r="D51" s="4" t="inlineStr">
        <is>
          <t>43</t>
        </is>
      </c>
      <c r="E51" s="5" t="inlineStr">
        <is>
          <t>5.800,00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=HYPERLINK("https://www.leilaoonline.net/lote/detalhe/51159", "4109")</f>
      </c>
      <c r="B52" s="4" t="s">
        <f>=HYPERLINK("https://www.leilaoonline.net/lote/detalhe/51159", " ESTEIRA ERGOMETRICA LIFE FITNESS CLST - FCBM: 209407-0 ")</f>
      </c>
      <c r="C52" s="4" t="inlineStr">
        <is>
          <t>Vendido</t>
        </is>
      </c>
      <c r="D52" s="4" t="inlineStr">
        <is>
          <t>41</t>
        </is>
      </c>
      <c r="E52" s="5" t="inlineStr">
        <is>
          <t>5.600,00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=HYPERLINK("https://www.leilaoonline.net/lote/detalhe/51154", "4110")</f>
      </c>
      <c r="B53" s="4" t="s">
        <f>=HYPERLINK("https://www.leilaoonline.net/lote/detalhe/51154", " ESTEIRA ERGOMETRICA LIFE FITNESS CLST - FCBM: 209406-1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5.800,00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=HYPERLINK("https://www.leilaoonline.net/lote/detalhe/51156", "4111")</f>
      </c>
      <c r="B54" s="4" t="s">
        <f>=HYPERLINK("https://www.leilaoonline.net/lote/detalhe/51156", " ESTEIRA ERGOMETRICA LIFE FITNESS CLST - FCBM: 209408-8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5.700,00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=HYPERLINK("https://www.leilaoonline.net/lote/detalhe/51160", "4112")</f>
      </c>
      <c r="B55" s="4" t="s">
        <f>=HYPERLINK("https://www.leilaoonline.net/lote/detalhe/51160", " ESTEIRA ERGOMETRICA LIFE FITNESS CLST - FCBM: 209412-6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5.700,00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=HYPERLINK("https://www.leilaoonline.net/lote/detalhe/51166", "4113")</f>
      </c>
      <c r="B56" s="4" t="s">
        <f>=HYPERLINK("https://www.leilaoonline.net/lote/detalhe/51166", " APARELHO P/EXERC.PRESSAO PERNAS SENTADO - FCBM: 159572-5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=HYPERLINK("https://www.leilaoonline.net/lote/detalhe/51157", "4114")</f>
      </c>
      <c r="B57" s="4" t="s">
        <f>=HYPERLINK("https://www.leilaoonline.net/lote/detalhe/51157", " ESTEIRA ERGOMETRICA LIFE FITNESS CLST - FCBM: 209413-4 ")</f>
      </c>
      <c r="C57" s="4" t="inlineStr">
        <is>
          <t>Vendido</t>
        </is>
      </c>
      <c r="D57" s="4" t="inlineStr">
        <is>
          <t>41</t>
        </is>
      </c>
      <c r="E57" s="5" t="inlineStr">
        <is>
          <t>5.600,00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=HYPERLINK("https://www.leilaoonline.net/lote/detalhe/51158", "4115")</f>
      </c>
      <c r="B58" s="4" t="s">
        <f>=HYPERLINK("https://www.leilaoonline.net/lote/detalhe/51158", " ESTEIRA ERGOMETRICA LIFE FITNESS CLST - FCBM: 209414-2 ")</f>
      </c>
      <c r="C58" s="4" t="inlineStr">
        <is>
          <t>Vendido</t>
        </is>
      </c>
      <c r="D58" s="4" t="inlineStr">
        <is>
          <t>41</t>
        </is>
      </c>
      <c r="E58" s="5" t="inlineStr">
        <is>
          <t>5.600,00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=HYPERLINK("https://www.leilaoonline.net/lote/detalhe/51241", "4116")</f>
      </c>
      <c r="B59" s="4" t="s">
        <f>=HYPERLINK("https://www.leilaoonline.net/lote/detalhe/51241", " ESTEIRA ERGOMETRICA LIFE FITNESS CLST - FCBM: 209415-1 ")</f>
      </c>
      <c r="C59" s="4" t="inlineStr">
        <is>
          <t>Vendido</t>
        </is>
      </c>
      <c r="D59" s="4" t="inlineStr">
        <is>
          <t>44</t>
        </is>
      </c>
      <c r="E59" s="5" t="inlineStr">
        <is>
          <t>5.900,00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=HYPERLINK("https://www.leilaoonline.net/lote/detalhe/51229", "4117")</f>
      </c>
      <c r="B60" s="4" t="s">
        <f>=HYPERLINK("https://www.leilaoonline.net/lote/detalhe/51229", " APARELHO ELIPTICO RIGHETTO R550 -  FCBM: 279545-1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=HYPERLINK("https://www.leilaoonline.net/lote/detalhe/51242", "4118")</f>
      </c>
      <c r="B61" s="4" t="s">
        <f>=HYPERLINK("https://www.leilaoonline.net/lote/detalhe/51242", " ESTEIRA ERGOMETRICA LIFE FITNESS CLST - FCBM: 209416-9 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=HYPERLINK("https://www.leilaoonline.net/lote/detalhe/51240", "4119")</f>
      </c>
      <c r="B62" s="4" t="s">
        <f>=HYPERLINK("https://www.leilaoonline.net/lote/detalhe/51240", " BICICLETA ERGOMETRICA JOHNSON C8000 - FCBM: 215847-7 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=HYPERLINK("https://www.leilaoonline.net/lote/detalhe/51239", "4120")</f>
      </c>
      <c r="B63" s="4" t="s">
        <f>=HYPERLINK("https://www.leilaoonline.net/lote/detalhe/51239", " ESTEIRA ERGOMETRICA LIFE FITNESS CLST - FCBM: 215843-4 ")</f>
      </c>
      <c r="C63" s="4" t="inlineStr">
        <is>
          <t>Vendido</t>
        </is>
      </c>
      <c r="D63" s="4" t="inlineStr">
        <is>
          <t>45</t>
        </is>
      </c>
      <c r="E63" s="5" t="inlineStr">
        <is>
          <t>6.000,00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=HYPERLINK("https://www.leilaoonline.net/lote/detalhe/51238", "4121")</f>
      </c>
      <c r="B64" s="4" t="s">
        <f>=HYPERLINK("https://www.leilaoonline.net/lote/detalhe/51238", " APARELHO P/EXERC.FLEXAO PERNAS LIFE SL35 - FCBM: 159575-0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=HYPERLINK("https://www.leilaoonline.net/lote/detalhe/51231", "4122")</f>
      </c>
      <c r="B65" s="4" t="s">
        <f>=HYPERLINK("https://www.leilaoonline.net/lote/detalhe/51231", " APARELHO P/EX ELIPTICO JOHNSON E8000 - FCBM: 215853-1 ")</f>
      </c>
      <c r="C65" s="4" t="inlineStr">
        <is>
          <t>Vendido</t>
        </is>
      </c>
      <c r="D65" s="4" t="inlineStr">
        <is>
          <t>38</t>
        </is>
      </c>
      <c r="E65" s="5" t="inlineStr">
        <is>
          <t>4.580,00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=HYPERLINK("https://www.leilaoonline.net/lote/detalhe/51243", "4123")</f>
      </c>
      <c r="B66" s="4" t="s">
        <f>=HYPERLINK("https://www.leilaoonline.net/lote/detalhe/51243", " APARELHO P/EX ELIPTICO JOHNSON E8000 - FCBM: 215851-5 ")</f>
      </c>
      <c r="C66" s="4" t="inlineStr">
        <is>
          <t>Vendido</t>
        </is>
      </c>
      <c r="D66" s="4" t="inlineStr">
        <is>
          <t>41</t>
        </is>
      </c>
      <c r="E66" s="5" t="inlineStr">
        <is>
          <t>4.780,00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=HYPERLINK("https://www.leilaoonline.net/lote/detalhe/51150", "4124")</f>
      </c>
      <c r="B67" s="4" t="s">
        <f>=HYPERLINK("https://www.leilaoonline.net/lote/detalhe/51150", " APARELHO P/EX ELIPTICO JOHNSON E8000 - FCBM: 215852-3 ")</f>
      </c>
      <c r="C67" s="4" t="inlineStr">
        <is>
          <t>Vendido</t>
        </is>
      </c>
      <c r="D67" s="4" t="inlineStr">
        <is>
          <t>28</t>
        </is>
      </c>
      <c r="E67" s="5" t="inlineStr">
        <is>
          <t>3.480,00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=HYPERLINK("https://www.leilaoonline.net/lote/detalhe/51146", "5069")</f>
      </c>
      <c r="B68" s="4" t="s">
        <f>=HYPERLINK("https://www.leilaoonline.net/lote/detalhe/51146", " IMPRESSORA TERMICA DATAMAX I-CLASS 4212E - FCBM: 291800-5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=HYPERLINK("https://www.leilaoonline.net/lote/detalhe/51149", "5070")</f>
      </c>
      <c r="B69" s="4" t="s">
        <f>=HYPERLINK("https://www.leilaoonline.net/lote/detalhe/51149", " IMPRESSORA TERMICA DATAMAX I-CLASS 4212E - FCBM: 291802-1")</f>
      </c>
      <c r="C69" s="4" t="inlineStr">
        <is>
          <t>Vendido</t>
        </is>
      </c>
      <c r="D69" s="4" t="inlineStr">
        <is>
          <t>3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=HYPERLINK("https://www.leilaoonline.net/lote/detalhe/51147", "5071")</f>
      </c>
      <c r="B70" s="4" t="s">
        <f>=HYPERLINK("https://www.leilaoonline.net/lote/detalhe/51147", " IMPRESSORA TERMICA DATAMAX I-CLASS 4212E - FCBM: 291801-3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=HYPERLINK("https://www.leilaoonline.net/lote/detalhe/51148", "5072")</f>
      </c>
      <c r="B71" s="4" t="s">
        <f>=HYPERLINK("https://www.leilaoonline.net/lote/detalhe/51148", " IMPRESSORA TERMICA TSC TTP246M - FCBM: 279816-6")</f>
      </c>
      <c r="C71" s="4" t="inlineStr">
        <is>
          <t>Vendido</t>
        </is>
      </c>
      <c r="D71" s="4" t="inlineStr">
        <is>
          <t>1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=HYPERLINK("https://www.leilaoonline.net/lote/detalhe/51151", "5073")</f>
      </c>
      <c r="B72" s="4" t="s">
        <f>=HYPERLINK("https://www.leilaoonline.net/lote/detalhe/51151", " IMPRESSORA TERMICA TSC TTP246M - FCBM: 269163-9 ")</f>
      </c>
      <c r="C72" s="4" t="inlineStr">
        <is>
          <t>Vendido</t>
        </is>
      </c>
      <c r="D72" s="4" t="inlineStr">
        <is>
          <t>3</t>
        </is>
      </c>
      <c r="E72" s="5" t="inlineStr">
        <is>
          <t>230,00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=HYPERLINK("https://www.leilaoonline.net/lote/detalhe/51152", "5074")</f>
      </c>
      <c r="B73" s="4" t="s">
        <f>=HYPERLINK("https://www.leilaoonline.net/lote/detalhe/51152", " IMPRESSORA TERMICA TSC TTP246M - FCBM: 269162-1 ")</f>
      </c>
      <c r="C73" s="4" t="inlineStr">
        <is>
          <t>Vendido</t>
        </is>
      </c>
      <c r="D73" s="4" t="inlineStr">
        <is>
          <t>4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=HYPERLINK("https://www.leilaoonline.net/lote/detalhe/51153", "5075")</f>
      </c>
      <c r="B74" s="4" t="s">
        <f>=HYPERLINK("https://www.leilaoonline.net/lote/detalhe/51153", " IMPRESSORA TERMICA TSC TTP246M - FCBM: 269161-2 ")</f>
      </c>
      <c r="C74" s="4" t="inlineStr">
        <is>
          <t>Vendido</t>
        </is>
      </c>
      <c r="D74" s="4" t="inlineStr">
        <is>
          <t>4</t>
        </is>
      </c>
      <c r="E74" s="5" t="inlineStr">
        <is>
          <t>280,00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=HYPERLINK("https://www.leilaoonline.net/lote/detalhe/51195", "5076")</f>
      </c>
      <c r="B75" s="4" t="s">
        <f>=HYPERLINK("https://www.leilaoonline.net/lote/detalhe/51195", " APARELHO P/EXER. EXTENS. RIGHETTO PR1010 - FCBM: 279525-6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3.050,00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=HYPERLINK("https://www.leilaoonline.net/lote/detalhe/51187", "5077")</f>
      </c>
      <c r="B76" s="4" t="s">
        <f>=HYPERLINK("https://www.leilaoonline.net/lote/detalhe/51187", " APARELHO LEG PRESS FIXO RIGHETTO PR1078 - FCBM: 250990-3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=HYPERLINK("https://www.leilaoonline.net/lote/detalhe/51186", "5078")</f>
      </c>
      <c r="B77" s="4" t="s">
        <f>=HYPERLINK("https://www.leilaoonline.net/lote/detalhe/51186", " APARELHO P/EXERC.ELEV-INVER LIFE MODGBCI - FCBM: 199029-2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=HYPERLINK("https://www.leilaoonline.net/lote/detalhe/51197", "5079")</f>
      </c>
      <c r="B78" s="4" t="s">
        <f>=HYPERLINK("https://www.leilaoonline.net/lote/detalhe/51197", " APARELHO P/EXER. EXTENS. RIGHETTO PR1010 - FCBM: 279526-4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=HYPERLINK("https://www.leilaoonline.net/lote/detalhe/51201", "5080")</f>
      </c>
      <c r="B79" s="4" t="s">
        <f>=HYPERLINK("https://www.leilaoonline.net/lote/detalhe/51201", " APARELHO P/EXER. EXTENSORA MATRIX - FCBM: 249467-1 ")</f>
      </c>
      <c r="C79" s="4" t="inlineStr">
        <is>
          <t>Vendido</t>
        </is>
      </c>
      <c r="D79" s="4" t="inlineStr">
        <is>
          <t>30</t>
        </is>
      </c>
      <c r="E79" s="5" t="inlineStr">
        <is>
          <t>5.550,00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=HYPERLINK("https://www.leilaoonline.net/lote/detalhe/51189", "5081")</f>
      </c>
      <c r="B80" s="4" t="s">
        <f>=HYPERLINK("https://www.leilaoonline.net/lote/detalhe/51189", " APARELHO P/EXEC.CADEIRA FLEXORA MATRIX FCBM: 249466-3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5.250,00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=HYPERLINK("https://www.leilaoonline.net/lote/detalhe/51203", "5082")</f>
      </c>
      <c r="B81" s="4" t="s">
        <f>=HYPERLINK("https://www.leilaoonline.net/lote/detalhe/51203", " APARELHO P/EXERC.DESENV.OMBROS MATRIX - FCBM: 249465-5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4.800,00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=HYPERLINK("https://www.leilaoonline.net/lote/detalhe/51194", "5083")</f>
      </c>
      <c r="B82" s="4" t="s">
        <f>=HYPERLINK("https://www.leilaoonline.net/lote/detalhe/51194", " BANCO SUPINO SENTADO MATRIX G3S13 - FCBM: 249464-7 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5.850,00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=HYPERLINK("https://www.leilaoonline.net/lote/detalhe/51185", "13030")</f>
      </c>
      <c r="B83" s="4" t="s">
        <f>=HYPERLINK("https://www.leilaoonline.net/lote/detalhe/51185", " ESTACAO DE CABOS RIGHETTO PR2056 - FCBM: 244548-4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3.750,00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=HYPERLINK("https://www.leilaoonline.net/lote/detalhe/51212", "13031")</f>
      </c>
      <c r="B84" s="4" t="s">
        <f>=HYPERLINK("https://www.leilaoonline.net/lote/detalhe/51212", " ESTACAO DE CABOS RIGHETTO PR2056 - FCBM: 244547-6 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3.650,00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=HYPERLINK("https://www.leilaoonline.net/lote/detalhe/51184", "13033")</f>
      </c>
      <c r="B85" s="4" t="s">
        <f>=HYPERLINK("https://www.leilaoonline.net/lote/detalhe/51184", " BICICLETA INDOOR JOHNSON P8000 - FCBM: 218202-5 ")</f>
      </c>
      <c r="C85" s="4" t="inlineStr">
        <is>
          <t>Vendido</t>
        </is>
      </c>
      <c r="D85" s="4" t="inlineStr">
        <is>
          <t>8</t>
        </is>
      </c>
      <c r="E85" s="5" t="inlineStr">
        <is>
          <t>2.150,00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=HYPERLINK("https://www.leilaoonline.net/lote/detalhe/51196", "13045")</f>
      </c>
      <c r="B86" s="4" t="s">
        <f>=HYPERLINK("https://www.leilaoonline.net/lote/detalhe/51196", " BICICLETA INDOOR JOHNSON P8000 - FCBM: 218205-0 ")</f>
      </c>
      <c r="C86" s="4" t="inlineStr">
        <is>
          <t>Vendido</t>
        </is>
      </c>
      <c r="D86" s="4" t="inlineStr">
        <is>
          <t>12</t>
        </is>
      </c>
      <c r="E86" s="5" t="inlineStr">
        <is>
          <t>2.250,00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=HYPERLINK("https://www.leilaoonline.net/lote/detalhe/51213", "13046")</f>
      </c>
      <c r="B87" s="4" t="s">
        <f>=HYPERLINK("https://www.leilaoonline.net/lote/detalhe/51213", " BICICLETA INDOOR JOHNSON P8000 - FCBM: 218201-7 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1.850,00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=HYPERLINK("https://www.leilaoonline.net/lote/detalhe/51180", "13047")</f>
      </c>
      <c r="B88" s="4" t="s">
        <f>=HYPERLINK("https://www.leilaoonline.net/lote/detalhe/51180", " BICICLETA INDOOR JOHNSON P8000 - FCBM: 218208-4 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1.950,00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=HYPERLINK("https://www.leilaoonline.net/lote/detalhe/51188", "13048")</f>
      </c>
      <c r="B89" s="4" t="s">
        <f>=HYPERLINK("https://www.leilaoonline.net/lote/detalhe/51188", " BICICLETA INDOOR JOHNSON P8000 - FCBM: 218213-1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=HYPERLINK("https://www.leilaoonline.net/lote/detalhe/51199", "13049")</f>
      </c>
      <c r="B90" s="4" t="s">
        <f>=HYPERLINK("https://www.leilaoonline.net/lote/detalhe/51199", " BICICLETA INDOOR JOHNSON P8000 - FCBM: 218196-7 ")</f>
      </c>
      <c r="C90" s="4" t="inlineStr">
        <is>
          <t>Vendido</t>
        </is>
      </c>
      <c r="D90" s="4" t="inlineStr">
        <is>
          <t>5</t>
        </is>
      </c>
      <c r="E90" s="5" t="inlineStr">
        <is>
          <t>1.550,00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=HYPERLINK("https://www.leilaoonline.net/lote/detalhe/51221", "13050")</f>
      </c>
      <c r="B91" s="4" t="s">
        <f>=HYPERLINK("https://www.leilaoonline.net/lote/detalhe/51221", " BICICLETA INDOOR JOHNSON P8000 - FCBM: 218206-8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=HYPERLINK("https://www.leilaoonline.net/lote/detalhe/51204", "13051")</f>
      </c>
      <c r="B92" s="4" t="s">
        <f>=HYPERLINK("https://www.leilaoonline.net/lote/detalhe/51204", " BICICLETA INDOOR JOHNSON P8000 - FCBM: 218211-4 ")</f>
      </c>
      <c r="C92" s="4" t="inlineStr">
        <is>
          <t>Vendido</t>
        </is>
      </c>
      <c r="D92" s="4" t="inlineStr">
        <is>
          <t>10</t>
        </is>
      </c>
      <c r="E92" s="5" t="inlineStr">
        <is>
          <t>2.050,00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=HYPERLINK("https://www.leilaoonline.net/lote/detalhe/51218", "13052")</f>
      </c>
      <c r="B93" s="4" t="s">
        <f>=HYPERLINK("https://www.leilaoonline.net/lote/detalhe/51218", " BICICLETA INDOOR JOHNSON P8000 - FCBM: 218212-2 ")</f>
      </c>
      <c r="C93" s="4" t="inlineStr">
        <is>
          <t>Vendido</t>
        </is>
      </c>
      <c r="D93" s="4" t="inlineStr">
        <is>
          <t>10</t>
        </is>
      </c>
      <c r="E93" s="5" t="inlineStr">
        <is>
          <t>2.050,00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=HYPERLINK("https://www.leilaoonline.net/lote/detalhe/51219", "13053")</f>
      </c>
      <c r="B94" s="4" t="s">
        <f>=HYPERLINK("https://www.leilaoonline.net/lote/detalhe/51219", " BICICLETA INDOOR JOHNSON P8000 - FCBM: 218198-3 ")</f>
      </c>
      <c r="C94" s="4" t="inlineStr">
        <is>
          <t>Vendido</t>
        </is>
      </c>
      <c r="D94" s="4" t="inlineStr">
        <is>
          <t>9</t>
        </is>
      </c>
      <c r="E94" s="5" t="inlineStr">
        <is>
          <t>1.950,00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=HYPERLINK("https://www.leilaoonline.net/lote/detalhe/51215", "13056")</f>
      </c>
      <c r="B95" s="4" t="s">
        <f>=HYPERLINK("https://www.leilaoonline.net/lote/detalhe/51215", " BICICLETA INDOOR JOHNSON P8000 - FCBM: 218209-2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=HYPERLINK("https://www.leilaoonline.net/lote/detalhe/51192", "13057")</f>
      </c>
      <c r="B96" s="4" t="s">
        <f>=HYPERLINK("https://www.leilaoonline.net/lote/detalhe/51192", " BICICLETA INDOOR JOHNSON P8000 - FCBM: 218194-1 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2.050,00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=HYPERLINK("https://www.leilaoonline.net/lote/detalhe/51202", "13058")</f>
      </c>
      <c r="B97" s="4" t="s">
        <f>=HYPERLINK("https://www.leilaoonline.net/lote/detalhe/51202", " BICICLETA INDOOR JOHNSON P8000 - FCBM: 218204-1 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=HYPERLINK("https://www.leilaoonline.net/lote/detalhe/51205", "13108")</f>
      </c>
      <c r="B98" s="4" t="s">
        <f>=HYPERLINK("https://www.leilaoonline.net/lote/detalhe/51205", " BICICLETA INDOOR JOHNSON P8000 - FCBM: 218200-9 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=HYPERLINK("https://www.leilaoonline.net/lote/detalhe/51222", "13109")</f>
      </c>
      <c r="B99" s="4" t="s">
        <f>=HYPERLINK("https://www.leilaoonline.net/lote/detalhe/51222", " BICICLETA INDOOR JOHNSON P8000 - FCBM: 218197-5 ")</f>
      </c>
      <c r="C99" s="4" t="inlineStr">
        <is>
          <t>Vendido</t>
        </is>
      </c>
      <c r="D99" s="4" t="inlineStr">
        <is>
          <t>10</t>
        </is>
      </c>
      <c r="E99" s="5" t="inlineStr">
        <is>
          <t>2.050,00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=HYPERLINK("https://www.leilaoonline.net/lote/detalhe/51220", "13110")</f>
      </c>
      <c r="B100" s="4" t="s">
        <f>=HYPERLINK("https://www.leilaoonline.net/lote/detalhe/51220", " BICICLETA INDOOR JOHNSON P8000 - FCBM: 218195-9 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2.350,00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=HYPERLINK("https://www.leilaoonline.net/lote/detalhe/51200", "13111")</f>
      </c>
      <c r="B101" s="4" t="s">
        <f>=HYPERLINK("https://www.leilaoonline.net/lote/detalhe/51200", " BICICLETA INDOOR JOHNSON P8000 - FCBM: 218203-3 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=HYPERLINK("https://www.leilaoonline.net/lote/detalhe/51190", "13112")</f>
      </c>
      <c r="B102" s="4" t="s">
        <f>=HYPERLINK("https://www.leilaoonline.net/lote/detalhe/51190", " BICICLETA INDOOR JOHNSON P8000 - FCBM: 218207-6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=HYPERLINK("https://www.leilaoonline.net/lote/detalhe/51191", "13112")</f>
      </c>
      <c r="B103" s="4" t="s">
        <f>=HYPERLINK("https://www.leilaoonline.net/lote/detalhe/51191", " BICICLETA ERGOMETRICA JOHNSON C8000 - FCBM: 218182-7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1.950,00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=HYPERLINK("https://www.leilaoonline.net/lote/detalhe/51223", "13113")</f>
      </c>
      <c r="B104" s="4" t="s">
        <f>=HYPERLINK("https://www.leilaoonline.net/lote/detalhe/51223", " BICICLETA INDOOR JOHNSON P8000 - FCBM: 218210-6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=HYPERLINK("https://www.leilaoonline.net/lote/detalhe/51183", "13115")</f>
      </c>
      <c r="B105" s="4" t="s">
        <f>=HYPERLINK("https://www.leilaoonline.net/lote/detalhe/51183", " BICICLETA INDOOR JOHNSON P8000 - FCBM: 218199-1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=HYPERLINK("https://www.leilaoonline.net/lote/detalhe/51214", "13116")</f>
      </c>
      <c r="B106" s="4" t="s">
        <f>=HYPERLINK("https://www.leilaoonline.net/lote/detalhe/51214", " BICICLETA ERGOMETRICA JOHNSON C8000 - FCBM: 218180-1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2.150,00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=HYPERLINK("https://www.leilaoonline.net/lote/detalhe/51198", "13117")</f>
      </c>
      <c r="B107" s="4" t="s">
        <f>=HYPERLINK("https://www.leilaoonline.net/lote/detalhe/51198", " BICICLETA ERGOMETRICA JOHNSON C8000 - FCBM: 218175-4 ")</f>
      </c>
      <c r="C107" s="4" t="inlineStr">
        <is>
          <t>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=HYPERLINK("https://www.leilaoonline.net/lote/detalhe/51207", "13118")</f>
      </c>
      <c r="B108" s="4" t="s">
        <f>=HYPERLINK("https://www.leilaoonline.net/lote/detalhe/51207", " BICICLETA ERGOMETRICA JOHNSON C8000 - FCBM: 218185-1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=HYPERLINK("https://www.leilaoonline.net/lote/detalhe/51174", "13119")</f>
      </c>
      <c r="B109" s="4" t="s">
        <f>=HYPERLINK("https://www.leilaoonline.net/lote/detalhe/51174", " BICICLETA ERGOMETRICA JOHNSON C8000 - FCBM: 218177-1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=HYPERLINK("https://www.leilaoonline.net/lote/detalhe/51209", "13120")</f>
      </c>
      <c r="B110" s="4" t="s">
        <f>=HYPERLINK("https://www.leilaoonline.net/lote/detalhe/51209", " BICICLETA ERGOMETRICA JOHNSON C8000 - FCBM: 218176-2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=HYPERLINK("https://www.leilaoonline.net/lote/detalhe/51181", "13121")</f>
      </c>
      <c r="B111" s="4" t="s">
        <f>=HYPERLINK("https://www.leilaoonline.net/lote/detalhe/51181", " BICICLETA ERGOMETRICA JOHNSON C8000 - FCBM: 218174-6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=HYPERLINK("https://www.leilaoonline.net/lote/detalhe/51206", "13122")</f>
      </c>
      <c r="B112" s="4" t="s">
        <f>=HYPERLINK("https://www.leilaoonline.net/lote/detalhe/51206", " BICICLETA ERGOMETRICA JOHNSON C8000 - FCBM: 218179-7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=HYPERLINK("https://www.leilaoonline.net/lote/detalhe/51182", "13123")</f>
      </c>
      <c r="B113" s="4" t="s">
        <f>=HYPERLINK("https://www.leilaoonline.net/lote/detalhe/51182", " BICICLETA ERGOMETRICA JOHNSON C8000 - FCBM: 218178-9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=HYPERLINK("https://www.leilaoonline.net/lote/detalhe/51210", "13124")</f>
      </c>
      <c r="B114" s="4" t="s">
        <f>=HYPERLINK("https://www.leilaoonline.net/lote/detalhe/51210", " BICICLETA ERGOMETRICA JOHNSON C8000 - FCBM: 218184-3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=HYPERLINK("https://www.leilaoonline.net/lote/detalhe/51208", "13125")</f>
      </c>
      <c r="B115" s="4" t="s">
        <f>=HYPERLINK("https://www.leilaoonline.net/lote/detalhe/51208", " BICICLETA ERGOMETRICA JOHNSON C8000 - FCBM: 218183-5 ")</f>
      </c>
      <c r="C115" s="4" t="inlineStr">
        <is>
          <t>Vendido</t>
        </is>
      </c>
      <c r="D115" s="4" t="inlineStr">
        <is>
          <t>13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=HYPERLINK("https://www.leilaoonline.net/lote/detalhe/51177", "13126")</f>
      </c>
      <c r="B116" s="4" t="s">
        <f>=HYPERLINK("https://www.leilaoonline.net/lote/detalhe/51177", " BICICLETA ERGOMETRICA JOHNSON C8000 - FCBM: 218181-9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=HYPERLINK("https://www.leilaoonline.net/lote/detalhe/51175", "13127")</f>
      </c>
      <c r="B117" s="4" t="s">
        <f>=HYPERLINK("https://www.leilaoonline.net/lote/detalhe/51175", " APARELHO P/EXERC.ELEV-INVER HAMMER. - FCBM: 199030-6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=HYPERLINK("https://www.leilaoonline.net/lote/detalhe/51179", "13128")</f>
      </c>
      <c r="B118" s="4" t="s">
        <f>=HYPERLINK("https://www.leilaoonline.net/lote/detalhe/51179", " APARELHO P/EXERC.REMADA SENT.LIFEFITNESS - FCBM: 187520-5 ")</f>
      </c>
      <c r="C118" s="4" t="inlineStr">
        <is>
          <t>Vendido</t>
        </is>
      </c>
      <c r="D118" s="4" t="inlineStr">
        <is>
          <t>26</t>
        </is>
      </c>
      <c r="E118" s="5" t="inlineStr">
        <is>
          <t>4.100,00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=HYPERLINK("https://www.leilaoonline.net/lote/detalhe/51178", "13129")</f>
      </c>
      <c r="B119" s="4" t="s">
        <f>=HYPERLINK("https://www.leilaoonline.net/lote/detalhe/51178", " APARELHO P/EXERC.LEG PRESS SENTADO -  FCBM: 184416-4 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4.250,00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=HYPERLINK("https://www.leilaoonline.net/lote/detalhe/51211", "13154")</f>
      </c>
      <c r="B120" s="4" t="s">
        <f>=HYPERLINK("https://www.leilaoonline.net/lote/detalhe/51211", " ESTACAO DE CABOS P/EXERCICIO ARTICULADO - FCBM: 184417-2 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10.200,00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=HYPERLINK("https://www.leilaoonline.net/lote/detalhe/51193", "13155")</f>
      </c>
      <c r="B121" s="4" t="s">
        <f>=HYPERLINK("https://www.leilaoonline.net/lote/detalhe/51193", " ESTACAO DE CABOS P/EXERCICIO ARTICULADO - FCBM: 184418-1 ")</f>
      </c>
      <c r="C121" s="4" t="inlineStr">
        <is>
          <t>Vendido</t>
        </is>
      </c>
      <c r="D121" s="4" t="inlineStr">
        <is>
          <t>47</t>
        </is>
      </c>
      <c r="E121" s="5" t="inlineStr">
        <is>
          <t>10.200,00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=HYPERLINK("https://www.leilaoonline.net/lote/detalhe/51176", "14020")</f>
      </c>
      <c r="B122" s="4" t="s">
        <f>=HYPERLINK("https://www.leilaoonline.net/lote/detalhe/51176", " BICICLETA ERGOMETRICA JOHNSON C8000 - FCBM: 215846-9 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=HYPERLINK("https://www.leilaoonline.net/lote/detalhe/51236", "14021")</f>
      </c>
      <c r="B123" s="4" t="s">
        <f>=HYPERLINK("https://www.leilaoonline.net/lote/detalhe/51236", " BICICLETA ERGOMETRICA JOHNSON C8000 - FCBM: 215850-7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=HYPERLINK("https://www.leilaoonline.net/lote/detalhe/51234", "14022")</f>
      </c>
      <c r="B124" s="4" t="s">
        <f>=HYPERLINK("https://www.leilaoonline.net/lote/detalhe/51234", " BICICLETA ERGOMETRICA JOHNSON C8000 - FCBM: 215845-1 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2.350,00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=HYPERLINK("https://www.leilaoonline.net/lote/detalhe/51230", "15079")</f>
      </c>
      <c r="B125" s="4" t="s">
        <f>=HYPERLINK("https://www.leilaoonline.net/lote/detalhe/51230", " APARELHO P/EXERC.EXTENS.PERNAS LIFE SL25 - FCBM: 159573-3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=HYPERLINK("https://www.leilaoonline.net/lote/detalhe/51235", "15085")</f>
      </c>
      <c r="B126" s="4" t="s">
        <f>=HYPERLINK("https://www.leilaoonline.net/lote/detalhe/51235", " ESTEIRA ERGOMETRICA LIFE FITNESS CLST - FCBM: 215842-6 ")</f>
      </c>
      <c r="C126" s="4" t="inlineStr">
        <is>
          <t>Vendido</t>
        </is>
      </c>
      <c r="D126" s="4" t="inlineStr">
        <is>
          <t>39</t>
        </is>
      </c>
      <c r="E126" s="5" t="inlineStr">
        <is>
          <t>5.400,00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=HYPERLINK("https://www.leilaoonline.net/lote/detalhe/51232", "15087")</f>
      </c>
      <c r="B127" s="4" t="s">
        <f>=HYPERLINK("https://www.leilaoonline.net/lote/detalhe/51232", " ESTEIRA ERGOMETRICA LIFE FITNESS CLST - FCBM: 209409-6 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5.100,00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=HYPERLINK("https://www.leilaoonline.net/lote/detalhe/51237", "15114")</f>
      </c>
      <c r="B128" s="4" t="s">
        <f>=HYPERLINK("https://www.leilaoonline.net/lote/detalhe/51237", " ESQUIBIKE 03 MARCHAS ZIOBER - FCBM: 265367-2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770,00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=HYPERLINK("https://www.leilaoonline.net/lote/detalhe/51246", "23042")</f>
      </c>
      <c r="B129" s="4" t="s">
        <f>=HYPERLINK("https://www.leilaoonline.net/lote/detalhe/51246", " BICICLETA ELETROMAGNETICA RIGHETTO R520H - FCBM: 279544-2 ")</f>
      </c>
      <c r="C129" s="4" t="inlineStr">
        <is>
          <t>Vendido</t>
        </is>
      </c>
      <c r="D129" s="4" t="inlineStr">
        <is>
          <t>30</t>
        </is>
      </c>
      <c r="E129" s="5" t="inlineStr">
        <is>
          <t>4.350,00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=HYPERLINK("https://www.leilaoonline.net/lote/detalhe/51245", "23043")</f>
      </c>
      <c r="B130" s="4" t="s">
        <f>=HYPERLINK("https://www.leilaoonline.net/lote/detalhe/51245", " BICICLETA ERGOMETRICA RIGHETTO R510V - FCBM: 279537-0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=HYPERLINK("https://www.leilaoonline.net/lote/detalhe/51244", "24000")</f>
      </c>
      <c r="B131" s="4" t="s">
        <f>=HYPERLINK("https://www.leilaoonline.net/lote/detalhe/51244", " BICICLETA ERGOMETRICA RIGHETTO R510V - FCBM: 279539-6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=HYPERLINK("https://www.leilaoonline.net/lote/detalhe/51247", "24001")</f>
      </c>
      <c r="B132" s="4" t="s">
        <f>=HYPERLINK("https://www.leilaoonline.net/lote/detalhe/51247", " HIDROJATO KARCHER HDS 8/15S - FCBM: 212343-6 ")</f>
      </c>
      <c r="C132" s="4" t="inlineStr">
        <is>
          <t>Não vendido</t>
        </is>
      </c>
      <c r="D132" s="4" t="inlineStr">
        <is>
          <t>68</t>
        </is>
      </c>
      <c r="E132" s="5" t="inlineStr">
        <is>
          <t>7.100,00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=HYPERLINK("https://www.leilaoonline.net/lote/detalhe/51248", "24002")</f>
      </c>
      <c r="B133" s="4" t="s">
        <f>=HYPERLINK("https://www.leilaoonline.net/lote/detalhe/51248", " BICICLETA ERGOMETRICA RIGHETTO R510V - FCBM: 279540-0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=HYPERLINK("https://www.leilaoonline.net/lote/detalhe/51250", "24045")</f>
      </c>
      <c r="B134" s="4" t="s">
        <f>=HYPERLINK("https://www.leilaoonline.net/lote/detalhe/51250", " ESQUIBIKE 03 MARCHAS ZIOBER - FCBM: 265368-1 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870,00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=HYPERLINK("https://www.leilaoonline.net/lote/detalhe/51249", "24100")</f>
      </c>
      <c r="B135" s="4" t="s">
        <f>=HYPERLINK("https://www.leilaoonline.net/lote/detalhe/51249", " ESTEIRA ERGOMETRICA LIFE FITNESS CLST - FCBM: 215841-8 ")</f>
      </c>
      <c r="C135" s="4" t="inlineStr">
        <is>
          <t>Vendido</t>
        </is>
      </c>
      <c r="D135" s="4" t="inlineStr">
        <is>
          <t>46</t>
        </is>
      </c>
      <c r="E135" s="5" t="inlineStr">
        <is>
          <t>6.200,00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=HYPERLINK("https://www.leilaoonline.net/lote/detalhe/51251", "24263")</f>
      </c>
      <c r="B136" s="4" t="s">
        <f>=HYPERLINK("https://www.leilaoonline.net/lote/detalhe/51251", " BICICLETA ERGOMETRICA RIGHETTO R510V - FCBM: 279543-4 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2.400,00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